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bookViews>
    <workbookView xWindow="0" yWindow="0" windowWidth="28800" windowHeight="12180" activeTab="3"/>
  </bookViews>
  <sheets>
    <sheet name="Edif 1 piano" sheetId="1" r:id="rId1"/>
    <sheet name="Edif dest promiscua 1" sheetId="2" r:id="rId2"/>
    <sheet name="Edif dest promiscua 2" sheetId="3" r:id="rId3"/>
    <sheet name="Norma NTC 2018" sheetId="5" r:id="rId4"/>
  </sheets>
  <definedNames>
    <definedName name="_xlnm.Print_Area" localSheetId="0">'Edif 1 piano'!$A$1:$M$19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18" i="1"/>
  <c r="G46" i="2"/>
  <c r="G39" i="2"/>
  <c r="G55" i="3"/>
  <c r="G62" i="3"/>
  <c r="G51" i="3"/>
  <c r="G34" i="3"/>
  <c r="G37" i="3" l="1"/>
  <c r="G30" i="3"/>
  <c r="G28" i="3"/>
  <c r="G29" i="3" s="1"/>
  <c r="G31" i="3" s="1"/>
  <c r="H20" i="3"/>
  <c r="G26" i="3" s="1"/>
  <c r="G58" i="3"/>
  <c r="G47" i="3"/>
  <c r="G45" i="3"/>
  <c r="G46" i="3" s="1"/>
  <c r="H37" i="3"/>
  <c r="G43" i="3" s="1"/>
  <c r="G14" i="3"/>
  <c r="G12" i="3"/>
  <c r="G13" i="3" s="1"/>
  <c r="H4" i="3"/>
  <c r="G45" i="2"/>
  <c r="G42" i="2"/>
  <c r="G38" i="2"/>
  <c r="G30" i="2"/>
  <c r="G21" i="2"/>
  <c r="H21" i="2" s="1"/>
  <c r="G27" i="2" s="1"/>
  <c r="G31" i="2"/>
  <c r="G29" i="2"/>
  <c r="G14" i="2"/>
  <c r="G12" i="2"/>
  <c r="G13" i="2" s="1"/>
  <c r="H4" i="2"/>
  <c r="G10" i="2" s="1"/>
  <c r="G15" i="3" l="1"/>
  <c r="G48" i="3"/>
  <c r="G49" i="3" s="1"/>
  <c r="G32" i="3"/>
  <c r="G10" i="3"/>
  <c r="G15" i="2"/>
  <c r="G16" i="2" s="1"/>
  <c r="G17" i="2" s="1"/>
  <c r="G32" i="2"/>
  <c r="G33" i="2" s="1"/>
  <c r="G34" i="1"/>
  <c r="G32" i="1"/>
  <c r="H23" i="1"/>
  <c r="G29" i="1" s="1"/>
  <c r="G14" i="1"/>
  <c r="G12" i="1"/>
  <c r="G13" i="1" s="1"/>
  <c r="G15" i="1" s="1"/>
  <c r="H3" i="1"/>
  <c r="G9" i="1" s="1"/>
  <c r="G33" i="1" l="1"/>
  <c r="G35" i="1" s="1"/>
  <c r="G36" i="1" s="1"/>
  <c r="G16" i="1"/>
  <c r="G17" i="1" s="1"/>
  <c r="G16" i="3"/>
  <c r="G18" i="3" s="1"/>
  <c r="G50" i="3"/>
  <c r="G33" i="3"/>
  <c r="G35" i="2"/>
  <c r="G34" i="2"/>
  <c r="G18" i="2"/>
  <c r="G17" i="3" l="1"/>
  <c r="G37" i="1"/>
  <c r="G61" i="3" l="1"/>
  <c r="G54" i="3"/>
</calcChain>
</file>

<file path=xl/sharedStrings.xml><?xml version="1.0" encoding="utf-8"?>
<sst xmlns="http://schemas.openxmlformats.org/spreadsheetml/2006/main" count="229" uniqueCount="76">
  <si>
    <t>numero giorni di utilizzo in una settimana</t>
  </si>
  <si>
    <t>Si calcola:</t>
  </si>
  <si>
    <t>giorni di utilizzo in un anno</t>
  </si>
  <si>
    <t>numero ore di utilizzo in un anno</t>
  </si>
  <si>
    <t>numero totale di ore in un anno</t>
  </si>
  <si>
    <t>Ufficio aperto al pubblico in un edificio ad 1 piano</t>
  </si>
  <si>
    <t xml:space="preserve">Ufficio aperto al pubblico al piano terra e civile abitazione dal 1° al 9° piano </t>
  </si>
  <si>
    <t>1 - Ufficio aperto al pubblico</t>
  </si>
  <si>
    <t xml:space="preserve">2 -  Civile abitazione dal 1° al 9° piano </t>
  </si>
  <si>
    <t>Magazzino al piano terra, ufficio aperto al pubblico al 1°piano e civile abitazione dal 2° al 9° piano</t>
  </si>
  <si>
    <t>1 - Magazzino</t>
  </si>
  <si>
    <t>2 - Ufficio aperto al pubblico</t>
  </si>
  <si>
    <t xml:space="preserve">3 -  Civile abitazione dal 2° al 9° piano </t>
  </si>
  <si>
    <t>Ufficio non  aperto al pubblico in un edificio ad 1 piano</t>
  </si>
  <si>
    <t>Ip=1</t>
  </si>
  <si>
    <t>np=1-2</t>
  </si>
  <si>
    <t>Ip=1.2</t>
  </si>
  <si>
    <t>np=3-4</t>
  </si>
  <si>
    <t>Ip=1.3</t>
  </si>
  <si>
    <t>np=5-6</t>
  </si>
  <si>
    <t>Ip=1.4</t>
  </si>
  <si>
    <t>np=7-8</t>
  </si>
  <si>
    <t>Ip=1.5</t>
  </si>
  <si>
    <t>np=9-10</t>
  </si>
  <si>
    <t>Ip=1.6</t>
  </si>
  <si>
    <t>np=11</t>
  </si>
  <si>
    <r>
      <t xml:space="preserve">Calcolo dell'lndice di Affollamento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lA</t>
    </r>
    <r>
      <rPr>
        <sz val="11"/>
        <color theme="1"/>
        <rFont val="Arial"/>
        <family val="2"/>
      </rPr>
      <t xml:space="preserve">) </t>
    </r>
    <r>
      <rPr>
        <b/>
        <sz val="11"/>
        <color theme="1"/>
        <rFont val="Arial"/>
        <family val="2"/>
      </rPr>
      <t>per un edifico a destinazione d'uso aperta al publico</t>
    </r>
  </si>
  <si>
    <r>
      <rPr>
        <b/>
        <sz val="11"/>
        <color theme="1"/>
        <rFont val="Arial"/>
        <family val="2"/>
      </rPr>
      <t xml:space="preserve"> Scl</t>
    </r>
    <r>
      <rPr>
        <sz val="11"/>
        <color theme="1"/>
        <rFont val="Arial"/>
        <family val="2"/>
      </rPr>
      <t xml:space="preserve"> superficie calpestabile totale edificio (mq)</t>
    </r>
  </si>
  <si>
    <r>
      <rPr>
        <b/>
        <sz val="11"/>
        <color theme="1"/>
        <rFont val="Arial"/>
        <family val="2"/>
      </rPr>
      <t>nu</t>
    </r>
    <r>
      <rPr>
        <sz val="11"/>
        <color theme="1"/>
        <rFont val="Arial"/>
        <family val="2"/>
      </rPr>
      <t xml:space="preserve"> numero medio ipotizzato di persone presenti contemporaneamente </t>
    </r>
  </si>
  <si>
    <r>
      <rPr>
        <b/>
        <sz val="11"/>
        <color theme="1"/>
        <rFont val="Arial"/>
        <family val="2"/>
      </rPr>
      <t>np</t>
    </r>
    <r>
      <rPr>
        <sz val="11"/>
        <color theme="1"/>
        <rFont val="Arial"/>
        <family val="2"/>
      </rPr>
      <t xml:space="preserve"> numero piani edificio (Ip)</t>
    </r>
  </si>
  <si>
    <r>
      <rPr>
        <b/>
        <sz val="11"/>
        <color theme="1"/>
        <rFont val="Arial"/>
        <family val="2"/>
      </rPr>
      <t>gua</t>
    </r>
    <r>
      <rPr>
        <sz val="11"/>
        <color theme="1"/>
        <rFont val="Arial"/>
        <family val="2"/>
      </rPr>
      <t xml:space="preserve"> numero settimane di utilizzo in un anno </t>
    </r>
  </si>
  <si>
    <r>
      <rPr>
        <b/>
        <sz val="11"/>
        <color theme="1"/>
        <rFont val="Arial"/>
        <family val="2"/>
      </rPr>
      <t>hug</t>
    </r>
    <r>
      <rPr>
        <sz val="11"/>
        <color theme="1"/>
        <rFont val="Arial"/>
        <family val="2"/>
      </rPr>
      <t xml:space="preserve"> numero ore di utilizzo in un giorno </t>
    </r>
  </si>
  <si>
    <r>
      <t>Indice di Affollamento (lA</t>
    </r>
    <r>
      <rPr>
        <sz val="11"/>
        <color theme="1"/>
        <rFont val="Arial"/>
        <family val="2"/>
      </rPr>
      <t>)</t>
    </r>
  </si>
  <si>
    <r>
      <t>Densità di Utenza (D</t>
    </r>
    <r>
      <rPr>
        <b/>
        <sz val="9"/>
        <color theme="1"/>
        <rFont val="Arial"/>
        <family val="2"/>
      </rPr>
      <t>U</t>
    </r>
    <r>
      <rPr>
        <b/>
        <sz val="11"/>
        <color theme="1"/>
        <rFont val="Arial"/>
        <family val="2"/>
      </rPr>
      <t>):</t>
    </r>
  </si>
  <si>
    <r>
      <t>Periodo di Utilizzazione (P</t>
    </r>
    <r>
      <rPr>
        <b/>
        <sz val="9"/>
        <color theme="1"/>
        <rFont val="Arial"/>
        <family val="2"/>
      </rPr>
      <t>U</t>
    </r>
    <r>
      <rPr>
        <sz val="11"/>
        <color theme="1"/>
        <rFont val="Arial"/>
        <family val="2"/>
      </rPr>
      <t>)</t>
    </r>
  </si>
  <si>
    <r>
      <t>Indice di Utenza (l</t>
    </r>
    <r>
      <rPr>
        <b/>
        <sz val="9"/>
        <color theme="1"/>
        <rFont val="Arial"/>
        <family val="2"/>
      </rPr>
      <t>U</t>
    </r>
    <r>
      <rPr>
        <sz val="11"/>
        <color theme="1"/>
        <rFont val="Arial"/>
        <family val="2"/>
      </rPr>
      <t>)</t>
    </r>
  </si>
  <si>
    <r>
      <t>Indice di Affollamento (l</t>
    </r>
    <r>
      <rPr>
        <b/>
        <sz val="9"/>
        <color theme="1"/>
        <rFont val="Arial"/>
        <family val="2"/>
      </rPr>
      <t>A</t>
    </r>
    <r>
      <rPr>
        <sz val="11"/>
        <color theme="1"/>
        <rFont val="Arial"/>
        <family val="2"/>
      </rPr>
      <t>)</t>
    </r>
  </si>
  <si>
    <r>
      <t xml:space="preserve">Calcolo dell'lndice di Affollamento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lA</t>
    </r>
    <r>
      <rPr>
        <sz val="11"/>
        <color theme="1"/>
        <rFont val="Arial"/>
        <family val="2"/>
      </rPr>
      <t xml:space="preserve">) </t>
    </r>
    <r>
      <rPr>
        <b/>
        <sz val="11"/>
        <color theme="1"/>
        <rFont val="Arial"/>
        <family val="2"/>
      </rPr>
      <t>per un edifico a destinazione d'uso unica</t>
    </r>
  </si>
  <si>
    <r>
      <rPr>
        <b/>
        <sz val="11"/>
        <color theme="1"/>
        <rFont val="Arial"/>
        <family val="2"/>
      </rPr>
      <t>h</t>
    </r>
    <r>
      <rPr>
        <b/>
        <sz val="9"/>
        <color theme="1"/>
        <rFont val="Arial"/>
        <family val="2"/>
      </rPr>
      <t>ug</t>
    </r>
    <r>
      <rPr>
        <sz val="11"/>
        <color theme="1"/>
        <rFont val="Arial"/>
        <family val="2"/>
      </rPr>
      <t xml:space="preserve"> numero ore di utilizzo in un giorno </t>
    </r>
  </si>
  <si>
    <r>
      <rPr>
        <b/>
        <sz val="11"/>
        <color theme="1"/>
        <rFont val="Arial"/>
        <family val="2"/>
      </rPr>
      <t>g</t>
    </r>
    <r>
      <rPr>
        <b/>
        <sz val="9"/>
        <color theme="1"/>
        <rFont val="Arial"/>
        <family val="2"/>
      </rPr>
      <t>ua</t>
    </r>
    <r>
      <rPr>
        <sz val="11"/>
        <color theme="1"/>
        <rFont val="Arial"/>
        <family val="2"/>
      </rPr>
      <t xml:space="preserve"> numero settimane di utilizzo in un anno </t>
    </r>
  </si>
  <si>
    <r>
      <rPr>
        <b/>
        <sz val="11"/>
        <color theme="1"/>
        <rFont val="Arial"/>
        <family val="2"/>
      </rPr>
      <t xml:space="preserve"> S</t>
    </r>
    <r>
      <rPr>
        <b/>
        <sz val="10"/>
        <color theme="1"/>
        <rFont val="Arial"/>
        <family val="2"/>
      </rPr>
      <t>c</t>
    </r>
    <r>
      <rPr>
        <b/>
        <sz val="11"/>
        <color theme="1"/>
        <rFont val="Arial"/>
        <family val="2"/>
      </rPr>
      <t>l</t>
    </r>
    <r>
      <rPr>
        <sz val="11"/>
        <color theme="1"/>
        <rFont val="Arial"/>
        <family val="2"/>
      </rPr>
      <t xml:space="preserve"> superficie calpestabile totale edificio (mq)</t>
    </r>
  </si>
  <si>
    <r>
      <rPr>
        <b/>
        <sz val="11"/>
        <color theme="1"/>
        <rFont val="Arial"/>
        <family val="2"/>
      </rPr>
      <t>n</t>
    </r>
    <r>
      <rPr>
        <b/>
        <sz val="9"/>
        <color theme="1"/>
        <rFont val="Arial"/>
        <family val="2"/>
      </rPr>
      <t>u</t>
    </r>
    <r>
      <rPr>
        <sz val="11"/>
        <color theme="1"/>
        <rFont val="Arial"/>
        <family val="2"/>
      </rPr>
      <t xml:space="preserve"> numero medio ipotizzato di persone presenti contemporaneamente </t>
    </r>
  </si>
  <si>
    <t>Definizione della classe d'uso secondo par. 2.4.2 NTC 2018</t>
  </si>
  <si>
    <r>
      <t xml:space="preserve">Se </t>
    </r>
    <r>
      <rPr>
        <b/>
        <sz val="14"/>
        <color theme="1"/>
        <rFont val="Calibri"/>
        <family val="2"/>
        <scheme val="minor"/>
      </rPr>
      <t>I</t>
    </r>
    <r>
      <rPr>
        <b/>
        <sz val="9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&gt; 3.5 Affollamento è  significativo</t>
    </r>
  </si>
  <si>
    <r>
      <t xml:space="preserve">Se </t>
    </r>
    <r>
      <rPr>
        <b/>
        <sz val="14"/>
        <color theme="1"/>
        <rFont val="Calibri"/>
        <family val="2"/>
        <scheme val="minor"/>
      </rPr>
      <t>I</t>
    </r>
    <r>
      <rPr>
        <b/>
        <sz val="9"/>
        <color theme="1"/>
        <rFont val="Calibri"/>
        <family val="2"/>
        <scheme val="minor"/>
      </rPr>
      <t>A</t>
    </r>
    <r>
      <rPr>
        <b/>
        <sz val="14"/>
        <color theme="1"/>
        <rFont val="Calibri"/>
        <family val="2"/>
        <scheme val="minor"/>
      </rPr>
      <t>&lt;</t>
    </r>
    <r>
      <rPr>
        <sz val="14"/>
        <color theme="1"/>
        <rFont val="Calibri"/>
        <family val="2"/>
        <scheme val="minor"/>
      </rPr>
      <t xml:space="preserve"> 3.5 Affollamento è non  significativo</t>
    </r>
  </si>
  <si>
    <t>Densità di Utenza (DU,1):</t>
  </si>
  <si>
    <t>Densità di Utenza (DU,2):</t>
  </si>
  <si>
    <t>Assumendo, in alternativa, il valore forfettario dell'Indice di Utenza Iu2 per la porzione di edificio adibita a civile abitazione pari a 2,1 si ottiene:</t>
  </si>
  <si>
    <r>
      <t xml:space="preserve">Calcolo dell'lndice di Affollamento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lA</t>
    </r>
    <r>
      <rPr>
        <sz val="11"/>
        <color theme="1"/>
        <rFont val="Arial"/>
        <family val="2"/>
      </rPr>
      <t xml:space="preserve">) </t>
    </r>
    <r>
      <rPr>
        <b/>
        <sz val="11"/>
        <color theme="1"/>
        <rFont val="Arial"/>
        <family val="2"/>
      </rPr>
      <t>per un edifico a destinazione d'uso promiscua</t>
    </r>
  </si>
  <si>
    <r>
      <rPr>
        <b/>
        <sz val="11"/>
        <color theme="1"/>
        <rFont val="Arial"/>
        <family val="2"/>
      </rPr>
      <t xml:space="preserve"> Scl,1</t>
    </r>
    <r>
      <rPr>
        <sz val="11"/>
        <color theme="1"/>
        <rFont val="Arial"/>
        <family val="2"/>
      </rPr>
      <t xml:space="preserve"> superficie calpestabile totale edificio (mq)</t>
    </r>
  </si>
  <si>
    <r>
      <t>Periodo di Utilizzazione (PU,1</t>
    </r>
    <r>
      <rPr>
        <sz val="11"/>
        <color theme="1"/>
        <rFont val="Arial"/>
        <family val="2"/>
      </rPr>
      <t>)</t>
    </r>
  </si>
  <si>
    <r>
      <t>Indice di Utenza (lU,1</t>
    </r>
    <r>
      <rPr>
        <sz val="11"/>
        <color theme="1"/>
        <rFont val="Arial"/>
        <family val="2"/>
      </rPr>
      <t>)</t>
    </r>
  </si>
  <si>
    <r>
      <t>Indice di Affollamento (lA,1</t>
    </r>
    <r>
      <rPr>
        <sz val="11"/>
        <color theme="1"/>
        <rFont val="Arial"/>
        <family val="2"/>
      </rPr>
      <t>)</t>
    </r>
  </si>
  <si>
    <r>
      <rPr>
        <b/>
        <sz val="11"/>
        <color theme="1"/>
        <rFont val="Arial"/>
        <family val="2"/>
      </rPr>
      <t xml:space="preserve"> Scl,2</t>
    </r>
    <r>
      <rPr>
        <sz val="11"/>
        <color theme="1"/>
        <rFont val="Arial"/>
        <family val="2"/>
      </rPr>
      <t xml:space="preserve"> superficie calpestabile totale edificio (mq)</t>
    </r>
  </si>
  <si>
    <r>
      <t>Periodo di Utilizzazione (PU,2</t>
    </r>
    <r>
      <rPr>
        <sz val="11"/>
        <color theme="1"/>
        <rFont val="Arial"/>
        <family val="2"/>
      </rPr>
      <t>)</t>
    </r>
  </si>
  <si>
    <r>
      <t>Indice di Utenza (lU,2</t>
    </r>
    <r>
      <rPr>
        <sz val="11"/>
        <color theme="1"/>
        <rFont val="Arial"/>
        <family val="2"/>
      </rPr>
      <t>)</t>
    </r>
  </si>
  <si>
    <r>
      <t>Indice di Affollamento (lA,2</t>
    </r>
    <r>
      <rPr>
        <sz val="11"/>
        <color theme="1"/>
        <rFont val="Arial"/>
        <family val="2"/>
      </rPr>
      <t>)</t>
    </r>
  </si>
  <si>
    <r>
      <t>L'Indice di Affollamento (lA</t>
    </r>
    <r>
      <rPr>
        <sz val="11"/>
        <color theme="1"/>
        <rFont val="Arial"/>
        <family val="2"/>
      </rPr>
      <t>) dell'edificio ad uso promiscuo risulta essere:</t>
    </r>
  </si>
  <si>
    <r>
      <t>Indice di Affollamento (lA,2</t>
    </r>
    <r>
      <rPr>
        <sz val="11"/>
        <color theme="1"/>
        <rFont val="Arial"/>
        <family val="2"/>
      </rPr>
      <t>) (da normativa)</t>
    </r>
  </si>
  <si>
    <t>Densità di Utenza (DU,3):</t>
  </si>
  <si>
    <r>
      <rPr>
        <b/>
        <sz val="11"/>
        <color theme="1"/>
        <rFont val="Arial"/>
        <family val="2"/>
      </rPr>
      <t xml:space="preserve"> Scl,3</t>
    </r>
    <r>
      <rPr>
        <sz val="11"/>
        <color theme="1"/>
        <rFont val="Arial"/>
        <family val="2"/>
      </rPr>
      <t xml:space="preserve"> superficie calpestabile totale edificio (mq)</t>
    </r>
  </si>
  <si>
    <r>
      <t>Periodo di Utilizzazione (PU,3</t>
    </r>
    <r>
      <rPr>
        <sz val="11"/>
        <color theme="1"/>
        <rFont val="Arial"/>
        <family val="2"/>
      </rPr>
      <t>)</t>
    </r>
  </si>
  <si>
    <r>
      <t>Indice di Utenza (lU,3</t>
    </r>
    <r>
      <rPr>
        <sz val="11"/>
        <color theme="1"/>
        <rFont val="Arial"/>
        <family val="2"/>
      </rPr>
      <t>)</t>
    </r>
  </si>
  <si>
    <t>Se IA&gt; 3.5 Affollamento è  significativo</t>
  </si>
  <si>
    <t>Se IA&lt; 3.5 Affollamento è non  significativo</t>
  </si>
  <si>
    <t>Calcolo dell'lndice di Affollamento (lA) per un edifico a destinazione d'uso promiscua</t>
  </si>
  <si>
    <t>Indice di Affollamento (lA,1)</t>
  </si>
  <si>
    <t>Indice di Affollamento (lA,2)</t>
  </si>
  <si>
    <t>Indice di Affollamento (lA,3)</t>
  </si>
  <si>
    <t>L'Indice di Affollamento (lA) dell'edificio ad uso promiscuo risulta essere:</t>
  </si>
  <si>
    <t>Indice di Affollamento (lA)</t>
  </si>
  <si>
    <t>Indice di Affollamento (lA,3) (da normativa)</t>
  </si>
  <si>
    <t>Assumendo, in alternativa, il valore forfettario dell'Indice di Utenza Iu3 per la porzione di edificio adibita a civile abitazione pari a 2,1 si ottiene:</t>
  </si>
  <si>
    <t>inserire nelle caselle in verde i dati</t>
  </si>
  <si>
    <t>Calcolo dell'Indice di Affollamento conformemente all'art. 3 del DL 73/2025 e relativo Allegato A.</t>
  </si>
  <si>
    <r>
      <t xml:space="preserve">Calcolo dell'Indice di affollamento conformemente </t>
    </r>
    <r>
      <rPr>
        <sz val="14"/>
        <color theme="1"/>
        <rFont val="Calibri"/>
        <family val="2"/>
        <scheme val="minor"/>
      </rPr>
      <t xml:space="preserve"> all'art. 3 del DL 73/2025 e relativo Allegato 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</si>
</sst>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Border="1" applyAlignment="1">
      <alignment horizontal="center" vertical="center"/>
    </xf>
    <xf numFmtId="0" fontId="4" fillId="0" borderId="5" xfId="0" applyFont="1" applyBorder="1"/>
    <xf numFmtId="0" fontId="4" fillId="2" borderId="0" xfId="0" applyFont="1" applyFill="1" applyBorder="1"/>
    <xf numFmtId="0" fontId="4" fillId="0" borderId="0" xfId="0" applyFont="1" applyBorder="1" applyAlignment="1"/>
    <xf numFmtId="164" fontId="4" fillId="0" borderId="0" xfId="0" applyNumberFormat="1" applyFont="1" applyBorder="1"/>
    <xf numFmtId="2" fontId="5" fillId="0" borderId="0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5" xfId="0" applyFont="1" applyBorder="1" applyAlignme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1" xfId="0" applyFont="1" applyBorder="1" applyAlignment="1">
      <alignment horizontal="left" vertical="center" indent="9"/>
    </xf>
    <xf numFmtId="0" fontId="8" fillId="0" borderId="0" xfId="0" applyFont="1"/>
    <xf numFmtId="0" fontId="5" fillId="0" borderId="0" xfId="0" applyFont="1" applyBorder="1" applyAlignment="1">
      <alignment vertical="center"/>
    </xf>
    <xf numFmtId="2" fontId="4" fillId="0" borderId="0" xfId="0" applyNumberFormat="1" applyFont="1" applyBorder="1"/>
    <xf numFmtId="2" fontId="11" fillId="0" borderId="0" xfId="0" applyNumberFormat="1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2" fontId="5" fillId="3" borderId="0" xfId="0" applyNumberFormat="1" applyFont="1" applyFill="1"/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/>
    <xf numFmtId="2" fontId="5" fillId="3" borderId="0" xfId="0" applyNumberFormat="1" applyFont="1" applyFill="1" applyBorder="1"/>
    <xf numFmtId="0" fontId="3" fillId="0" borderId="0" xfId="0" applyFont="1"/>
    <xf numFmtId="0" fontId="7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7" fillId="3" borderId="0" xfId="0" applyNumberFormat="1" applyFont="1" applyFill="1" applyBorder="1"/>
    <xf numFmtId="0" fontId="4" fillId="3" borderId="0" xfId="0" applyFont="1" applyFill="1" applyBorder="1"/>
    <xf numFmtId="0" fontId="4" fillId="3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420350</xdr:colOff>
      <xdr:row>22</xdr:row>
      <xdr:rowOff>76200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954750" cy="407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zoomScaleNormal="100" workbookViewId="0">
      <selection activeCell="K34" sqref="K34"/>
    </sheetView>
  </sheetViews>
  <sheetFormatPr defaultRowHeight="15" x14ac:dyDescent="0.25"/>
  <cols>
    <col min="6" max="6" width="22.140625" customWidth="1"/>
    <col min="7" max="7" width="10.28515625" bestFit="1" customWidth="1"/>
    <col min="8" max="8" width="9.7109375" bestFit="1" customWidth="1"/>
  </cols>
  <sheetData>
    <row r="1" spans="1:16" x14ac:dyDescent="0.25">
      <c r="A1" s="22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"/>
      <c r="N1" s="35" t="s">
        <v>73</v>
      </c>
    </row>
    <row r="2" spans="1:16" x14ac:dyDescent="0.25">
      <c r="A2" s="40" t="s">
        <v>5</v>
      </c>
      <c r="B2" s="41"/>
      <c r="C2" s="41"/>
      <c r="D2" s="41"/>
      <c r="E2" s="41"/>
      <c r="F2" s="41"/>
      <c r="G2" s="10"/>
      <c r="H2" s="7"/>
      <c r="I2" s="7"/>
      <c r="J2" s="7"/>
      <c r="K2" s="7"/>
      <c r="L2" s="7"/>
      <c r="M2" s="11"/>
    </row>
    <row r="3" spans="1:16" x14ac:dyDescent="0.25">
      <c r="A3" s="38" t="s">
        <v>27</v>
      </c>
      <c r="B3" s="39"/>
      <c r="C3" s="39"/>
      <c r="D3" s="39"/>
      <c r="E3" s="39"/>
      <c r="F3" s="39"/>
      <c r="G3" s="12">
        <v>280</v>
      </c>
      <c r="H3" s="7">
        <f>G3/100</f>
        <v>2.8</v>
      </c>
      <c r="I3" s="7"/>
      <c r="J3" s="7"/>
      <c r="K3" s="7"/>
      <c r="L3" s="7"/>
      <c r="M3" s="11"/>
    </row>
    <row r="4" spans="1:16" x14ac:dyDescent="0.25">
      <c r="A4" s="36" t="s">
        <v>28</v>
      </c>
      <c r="B4" s="37"/>
      <c r="C4" s="37"/>
      <c r="D4" s="37"/>
      <c r="E4" s="37"/>
      <c r="F4" s="37"/>
      <c r="G4" s="12">
        <v>56</v>
      </c>
      <c r="H4" s="7"/>
      <c r="I4" s="7"/>
      <c r="J4" s="7"/>
      <c r="K4" s="13" t="s">
        <v>29</v>
      </c>
      <c r="L4" s="13"/>
      <c r="M4" s="18"/>
      <c r="N4" s="1"/>
      <c r="O4" s="1"/>
      <c r="P4" s="1"/>
    </row>
    <row r="5" spans="1:16" x14ac:dyDescent="0.25">
      <c r="A5" s="36" t="s">
        <v>30</v>
      </c>
      <c r="B5" s="37"/>
      <c r="C5" s="37"/>
      <c r="D5" s="37"/>
      <c r="E5" s="37"/>
      <c r="F5" s="37"/>
      <c r="G5" s="12">
        <v>52</v>
      </c>
      <c r="H5" s="7"/>
      <c r="I5" s="7"/>
      <c r="J5" s="7" t="s">
        <v>14</v>
      </c>
      <c r="K5" s="7" t="s">
        <v>15</v>
      </c>
      <c r="L5" s="7"/>
      <c r="M5" s="11"/>
    </row>
    <row r="6" spans="1:16" x14ac:dyDescent="0.25">
      <c r="A6" s="36" t="s">
        <v>0</v>
      </c>
      <c r="B6" s="37"/>
      <c r="C6" s="37"/>
      <c r="D6" s="37"/>
      <c r="E6" s="37"/>
      <c r="F6" s="37"/>
      <c r="G6" s="12">
        <v>5.5</v>
      </c>
      <c r="H6" s="7"/>
      <c r="I6" s="7"/>
      <c r="J6" s="7" t="s">
        <v>16</v>
      </c>
      <c r="K6" s="7" t="s">
        <v>17</v>
      </c>
      <c r="L6" s="7"/>
      <c r="M6" s="11"/>
    </row>
    <row r="7" spans="1:16" x14ac:dyDescent="0.25">
      <c r="A7" s="36" t="s">
        <v>31</v>
      </c>
      <c r="B7" s="37"/>
      <c r="C7" s="37"/>
      <c r="D7" s="37"/>
      <c r="E7" s="37"/>
      <c r="F7" s="37"/>
      <c r="G7" s="12">
        <v>8</v>
      </c>
      <c r="H7" s="7"/>
      <c r="I7" s="7"/>
      <c r="J7" s="7" t="s">
        <v>18</v>
      </c>
      <c r="K7" s="7" t="s">
        <v>19</v>
      </c>
      <c r="L7" s="7"/>
      <c r="M7" s="11"/>
    </row>
    <row r="8" spans="1:16" x14ac:dyDescent="0.25">
      <c r="A8" s="36" t="s">
        <v>29</v>
      </c>
      <c r="B8" s="37"/>
      <c r="C8" s="37"/>
      <c r="D8" s="37"/>
      <c r="E8" s="37"/>
      <c r="F8" s="37"/>
      <c r="G8" s="12">
        <v>1</v>
      </c>
      <c r="H8" s="7"/>
      <c r="I8" s="7"/>
      <c r="J8" s="7" t="s">
        <v>20</v>
      </c>
      <c r="K8" s="7" t="s">
        <v>21</v>
      </c>
      <c r="L8" s="7"/>
      <c r="M8" s="11"/>
    </row>
    <row r="9" spans="1:16" x14ac:dyDescent="0.25">
      <c r="A9" s="42" t="s">
        <v>33</v>
      </c>
      <c r="B9" s="43"/>
      <c r="C9" s="43"/>
      <c r="D9" s="43"/>
      <c r="E9" s="43"/>
      <c r="F9" s="43"/>
      <c r="G9" s="7">
        <f>G4/H3</f>
        <v>20</v>
      </c>
      <c r="H9" s="7"/>
      <c r="I9" s="7"/>
      <c r="J9" s="7" t="s">
        <v>22</v>
      </c>
      <c r="K9" s="7" t="s">
        <v>23</v>
      </c>
      <c r="L9" s="7"/>
      <c r="M9" s="11"/>
    </row>
    <row r="10" spans="1:16" x14ac:dyDescent="0.25">
      <c r="A10" s="6" t="s">
        <v>1</v>
      </c>
      <c r="B10" s="7"/>
      <c r="C10" s="7"/>
      <c r="D10" s="7"/>
      <c r="E10" s="7"/>
      <c r="F10" s="7"/>
      <c r="G10" s="7"/>
      <c r="H10" s="7"/>
      <c r="I10" s="7"/>
      <c r="J10" s="7" t="s">
        <v>24</v>
      </c>
      <c r="K10" s="7" t="s">
        <v>25</v>
      </c>
      <c r="L10" s="7"/>
      <c r="M10" s="11"/>
    </row>
    <row r="11" spans="1:16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1"/>
    </row>
    <row r="12" spans="1:16" x14ac:dyDescent="0.25">
      <c r="A12" s="36" t="s">
        <v>2</v>
      </c>
      <c r="B12" s="37"/>
      <c r="C12" s="37"/>
      <c r="D12" s="37"/>
      <c r="E12" s="37"/>
      <c r="F12" s="37"/>
      <c r="G12" s="7">
        <f>G5*G6</f>
        <v>286</v>
      </c>
      <c r="H12" s="7"/>
      <c r="I12" s="7"/>
      <c r="J12" s="7"/>
      <c r="K12" s="7"/>
      <c r="L12" s="7"/>
      <c r="M12" s="11"/>
    </row>
    <row r="13" spans="1:16" x14ac:dyDescent="0.25">
      <c r="A13" s="36" t="s">
        <v>3</v>
      </c>
      <c r="B13" s="37"/>
      <c r="C13" s="37"/>
      <c r="D13" s="37"/>
      <c r="E13" s="37"/>
      <c r="F13" s="37"/>
      <c r="G13" s="7">
        <f>G12*G7</f>
        <v>2288</v>
      </c>
      <c r="H13" s="7"/>
      <c r="I13" s="7"/>
      <c r="J13" s="7"/>
      <c r="K13" s="7"/>
      <c r="L13" s="7"/>
      <c r="M13" s="11"/>
    </row>
    <row r="14" spans="1:16" x14ac:dyDescent="0.25">
      <c r="A14" s="36" t="s">
        <v>4</v>
      </c>
      <c r="B14" s="37"/>
      <c r="C14" s="37"/>
      <c r="D14" s="37"/>
      <c r="E14" s="37"/>
      <c r="F14" s="37"/>
      <c r="G14" s="7">
        <f>365*24</f>
        <v>8760</v>
      </c>
      <c r="H14" s="7"/>
      <c r="I14" s="7"/>
      <c r="J14" s="7"/>
      <c r="K14" s="7"/>
      <c r="L14" s="7"/>
      <c r="M14" s="11"/>
    </row>
    <row r="15" spans="1:16" x14ac:dyDescent="0.25">
      <c r="A15" s="42" t="s">
        <v>34</v>
      </c>
      <c r="B15" s="43"/>
      <c r="C15" s="43"/>
      <c r="D15" s="43"/>
      <c r="E15" s="43"/>
      <c r="F15" s="43"/>
      <c r="G15" s="14">
        <f>G13/G14</f>
        <v>0.26118721461187216</v>
      </c>
      <c r="H15" s="7"/>
      <c r="I15" s="7"/>
      <c r="J15" s="7"/>
      <c r="K15" s="7"/>
      <c r="L15" s="7"/>
      <c r="M15" s="11"/>
    </row>
    <row r="16" spans="1:16" x14ac:dyDescent="0.25">
      <c r="A16" s="42" t="s">
        <v>35</v>
      </c>
      <c r="B16" s="43"/>
      <c r="C16" s="43"/>
      <c r="D16" s="43"/>
      <c r="E16" s="43"/>
      <c r="F16" s="43"/>
      <c r="G16" s="15">
        <f>G9*G15</f>
        <v>5.2237442922374431</v>
      </c>
      <c r="H16" s="7"/>
      <c r="I16" s="7"/>
      <c r="J16" s="7"/>
      <c r="K16" s="7"/>
      <c r="L16" s="7"/>
      <c r="M16" s="11"/>
    </row>
    <row r="17" spans="1:13" x14ac:dyDescent="0.25">
      <c r="A17" s="42" t="s">
        <v>36</v>
      </c>
      <c r="B17" s="43"/>
      <c r="C17" s="43"/>
      <c r="D17" s="43"/>
      <c r="E17" s="43"/>
      <c r="F17" s="43"/>
      <c r="G17" s="33">
        <f>G16*G8</f>
        <v>5.2237442922374431</v>
      </c>
      <c r="H17" s="7"/>
      <c r="I17" s="7"/>
      <c r="J17" s="7"/>
      <c r="K17" s="7"/>
      <c r="L17" s="7"/>
      <c r="M17" s="11"/>
    </row>
    <row r="18" spans="1:13" x14ac:dyDescent="0.25">
      <c r="A18" s="6"/>
      <c r="B18" s="7"/>
      <c r="C18" s="7"/>
      <c r="D18" s="7"/>
      <c r="E18" s="7"/>
      <c r="F18" s="7"/>
      <c r="G18" s="45" t="str">
        <f>IF(G16*G8&gt;3.5,"affollamento significativo  classe d'uso III","affollamento non significativo  classe d'uso II")</f>
        <v>affollamento significativo  classe d'uso III</v>
      </c>
      <c r="H18" s="46"/>
      <c r="I18" s="46"/>
      <c r="J18" s="46"/>
      <c r="K18" s="46"/>
      <c r="L18" s="7"/>
      <c r="M18" s="11"/>
    </row>
    <row r="19" spans="1:13" ht="15.75" thickBo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</row>
    <row r="20" spans="1:13" ht="15.75" thickBot="1" x14ac:dyDescent="0.3"/>
    <row r="21" spans="1:13" x14ac:dyDescent="0.25">
      <c r="A21" s="16" t="s">
        <v>26</v>
      </c>
      <c r="B21" s="17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x14ac:dyDescent="0.25">
      <c r="A22" s="40" t="s">
        <v>13</v>
      </c>
      <c r="B22" s="41"/>
      <c r="C22" s="41"/>
      <c r="D22" s="41"/>
      <c r="E22" s="41"/>
      <c r="F22" s="41"/>
      <c r="G22" s="10"/>
      <c r="H22" s="7"/>
      <c r="I22" s="7"/>
      <c r="J22" s="7"/>
      <c r="K22" s="7"/>
      <c r="L22" s="7"/>
      <c r="M22" s="11"/>
    </row>
    <row r="23" spans="1:13" x14ac:dyDescent="0.25">
      <c r="A23" s="38" t="s">
        <v>40</v>
      </c>
      <c r="B23" s="39"/>
      <c r="C23" s="39"/>
      <c r="D23" s="39"/>
      <c r="E23" s="39"/>
      <c r="F23" s="39"/>
      <c r="G23" s="12">
        <v>280</v>
      </c>
      <c r="H23" s="7">
        <f>G23/100</f>
        <v>2.8</v>
      </c>
      <c r="I23" s="7"/>
      <c r="J23" s="7"/>
      <c r="K23" s="7"/>
      <c r="L23" s="7"/>
      <c r="M23" s="11"/>
    </row>
    <row r="24" spans="1:13" x14ac:dyDescent="0.25">
      <c r="A24" s="36" t="s">
        <v>41</v>
      </c>
      <c r="B24" s="37"/>
      <c r="C24" s="37"/>
      <c r="D24" s="37"/>
      <c r="E24" s="37"/>
      <c r="F24" s="37"/>
      <c r="G24" s="12">
        <v>28</v>
      </c>
      <c r="H24" s="7"/>
      <c r="I24" s="7"/>
      <c r="J24" s="7"/>
      <c r="K24" s="13" t="s">
        <v>29</v>
      </c>
      <c r="L24" s="7"/>
      <c r="M24" s="11"/>
    </row>
    <row r="25" spans="1:13" x14ac:dyDescent="0.25">
      <c r="A25" s="36" t="s">
        <v>39</v>
      </c>
      <c r="B25" s="37"/>
      <c r="C25" s="37"/>
      <c r="D25" s="37"/>
      <c r="E25" s="37"/>
      <c r="F25" s="37"/>
      <c r="G25" s="12">
        <v>49</v>
      </c>
      <c r="H25" s="7"/>
      <c r="I25" s="7"/>
      <c r="J25" s="7" t="s">
        <v>14</v>
      </c>
      <c r="K25" s="7" t="s">
        <v>15</v>
      </c>
      <c r="L25" s="7"/>
      <c r="M25" s="11"/>
    </row>
    <row r="26" spans="1:13" x14ac:dyDescent="0.25">
      <c r="A26" s="36" t="s">
        <v>0</v>
      </c>
      <c r="B26" s="37"/>
      <c r="C26" s="37"/>
      <c r="D26" s="37"/>
      <c r="E26" s="37"/>
      <c r="F26" s="37"/>
      <c r="G26" s="12">
        <v>5</v>
      </c>
      <c r="H26" s="7"/>
      <c r="I26" s="7"/>
      <c r="J26" s="7" t="s">
        <v>16</v>
      </c>
      <c r="K26" s="7" t="s">
        <v>17</v>
      </c>
      <c r="L26" s="7"/>
      <c r="M26" s="11"/>
    </row>
    <row r="27" spans="1:13" x14ac:dyDescent="0.25">
      <c r="A27" s="36" t="s">
        <v>38</v>
      </c>
      <c r="B27" s="37"/>
      <c r="C27" s="37"/>
      <c r="D27" s="37"/>
      <c r="E27" s="37"/>
      <c r="F27" s="37"/>
      <c r="G27" s="12">
        <v>8</v>
      </c>
      <c r="H27" s="7"/>
      <c r="I27" s="7"/>
      <c r="J27" s="7" t="s">
        <v>18</v>
      </c>
      <c r="K27" s="7" t="s">
        <v>19</v>
      </c>
      <c r="L27" s="7"/>
      <c r="M27" s="11"/>
    </row>
    <row r="28" spans="1:13" x14ac:dyDescent="0.25">
      <c r="A28" s="36" t="s">
        <v>29</v>
      </c>
      <c r="B28" s="37"/>
      <c r="C28" s="37"/>
      <c r="D28" s="37"/>
      <c r="E28" s="37"/>
      <c r="F28" s="37"/>
      <c r="G28" s="12">
        <v>1.3</v>
      </c>
      <c r="H28" s="7"/>
      <c r="I28" s="7"/>
      <c r="J28" s="7" t="s">
        <v>20</v>
      </c>
      <c r="K28" s="7" t="s">
        <v>21</v>
      </c>
      <c r="L28" s="7"/>
      <c r="M28" s="11"/>
    </row>
    <row r="29" spans="1:13" x14ac:dyDescent="0.25">
      <c r="A29" s="42" t="s">
        <v>33</v>
      </c>
      <c r="B29" s="43"/>
      <c r="C29" s="43"/>
      <c r="D29" s="43"/>
      <c r="E29" s="43"/>
      <c r="F29" s="43"/>
      <c r="G29" s="7">
        <f>G24/H23</f>
        <v>10</v>
      </c>
      <c r="H29" s="7"/>
      <c r="I29" s="7"/>
      <c r="J29" s="7" t="s">
        <v>22</v>
      </c>
      <c r="K29" s="7" t="s">
        <v>23</v>
      </c>
      <c r="L29" s="7"/>
      <c r="M29" s="11"/>
    </row>
    <row r="30" spans="1:13" x14ac:dyDescent="0.25">
      <c r="A30" s="6" t="s">
        <v>1</v>
      </c>
      <c r="B30" s="7"/>
      <c r="C30" s="7"/>
      <c r="D30" s="7"/>
      <c r="E30" s="7"/>
      <c r="F30" s="7"/>
      <c r="G30" s="7"/>
      <c r="H30" s="7"/>
      <c r="I30" s="7"/>
      <c r="J30" s="7" t="s">
        <v>24</v>
      </c>
      <c r="K30" s="7" t="s">
        <v>25</v>
      </c>
      <c r="L30" s="7"/>
      <c r="M30" s="11"/>
    </row>
    <row r="31" spans="1:13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1"/>
    </row>
    <row r="32" spans="1:13" x14ac:dyDescent="0.25">
      <c r="A32" s="36" t="s">
        <v>2</v>
      </c>
      <c r="B32" s="37"/>
      <c r="C32" s="37"/>
      <c r="D32" s="37"/>
      <c r="E32" s="37"/>
      <c r="F32" s="37"/>
      <c r="G32" s="7">
        <f>G25*G26</f>
        <v>245</v>
      </c>
      <c r="H32" s="7"/>
      <c r="I32" s="7"/>
      <c r="J32" s="7"/>
      <c r="K32" s="7"/>
      <c r="L32" s="7"/>
      <c r="M32" s="11"/>
    </row>
    <row r="33" spans="1:13" x14ac:dyDescent="0.25">
      <c r="A33" s="36" t="s">
        <v>3</v>
      </c>
      <c r="B33" s="37"/>
      <c r="C33" s="37"/>
      <c r="D33" s="37"/>
      <c r="E33" s="37"/>
      <c r="F33" s="37"/>
      <c r="G33" s="7">
        <f>G32*G27</f>
        <v>1960</v>
      </c>
      <c r="H33" s="7"/>
      <c r="I33" s="7"/>
      <c r="J33" s="7"/>
      <c r="K33" s="7"/>
      <c r="L33" s="7"/>
      <c r="M33" s="11"/>
    </row>
    <row r="34" spans="1:13" x14ac:dyDescent="0.25">
      <c r="A34" s="36" t="s">
        <v>4</v>
      </c>
      <c r="B34" s="37"/>
      <c r="C34" s="37"/>
      <c r="D34" s="37"/>
      <c r="E34" s="37"/>
      <c r="F34" s="37"/>
      <c r="G34" s="7">
        <f>365*24</f>
        <v>8760</v>
      </c>
      <c r="H34" s="7"/>
      <c r="I34" s="7"/>
      <c r="J34" s="7"/>
      <c r="K34" s="7"/>
      <c r="L34" s="7"/>
      <c r="M34" s="11"/>
    </row>
    <row r="35" spans="1:13" x14ac:dyDescent="0.25">
      <c r="A35" s="42" t="s">
        <v>34</v>
      </c>
      <c r="B35" s="43"/>
      <c r="C35" s="43"/>
      <c r="D35" s="43"/>
      <c r="E35" s="43"/>
      <c r="F35" s="43"/>
      <c r="G35" s="14">
        <f>G33/G34</f>
        <v>0.22374429223744291</v>
      </c>
      <c r="H35" s="7"/>
      <c r="I35" s="7"/>
      <c r="J35" s="7"/>
      <c r="K35" s="7"/>
      <c r="L35" s="7"/>
      <c r="M35" s="11"/>
    </row>
    <row r="36" spans="1:13" x14ac:dyDescent="0.25">
      <c r="A36" s="42" t="s">
        <v>35</v>
      </c>
      <c r="B36" s="43"/>
      <c r="C36" s="43"/>
      <c r="D36" s="43"/>
      <c r="E36" s="43"/>
      <c r="F36" s="43"/>
      <c r="G36" s="15">
        <f>G29*G35</f>
        <v>2.237442922374429</v>
      </c>
      <c r="H36" s="7"/>
      <c r="I36" s="7"/>
      <c r="J36" s="7"/>
      <c r="K36" s="7"/>
      <c r="L36" s="7"/>
      <c r="M36" s="11"/>
    </row>
    <row r="37" spans="1:13" x14ac:dyDescent="0.25">
      <c r="A37" s="42" t="s">
        <v>36</v>
      </c>
      <c r="B37" s="43"/>
      <c r="C37" s="43"/>
      <c r="D37" s="43"/>
      <c r="E37" s="43"/>
      <c r="F37" s="43"/>
      <c r="G37" s="33">
        <f>G36*G28</f>
        <v>2.9086757990867578</v>
      </c>
      <c r="H37" s="7"/>
      <c r="I37" s="7"/>
      <c r="J37" s="7"/>
      <c r="K37" s="7"/>
      <c r="L37" s="7"/>
      <c r="M37" s="11"/>
    </row>
    <row r="38" spans="1:13" x14ac:dyDescent="0.25">
      <c r="A38" s="6"/>
      <c r="B38" s="7"/>
      <c r="C38" s="7"/>
      <c r="D38" s="7"/>
      <c r="E38" s="7"/>
      <c r="F38" s="7"/>
      <c r="G38" s="45" t="str">
        <f>IF(G36*G28&gt;3.5,"affollamento significativo  classe d'uso III","affollamento non significativo  classe d'uso II")</f>
        <v>affollamento non significativo  classe d'uso II</v>
      </c>
      <c r="H38" s="46"/>
      <c r="I38" s="46"/>
      <c r="J38" s="46"/>
      <c r="K38" s="46"/>
      <c r="L38" s="7"/>
      <c r="M38" s="11"/>
    </row>
    <row r="39" spans="1:13" ht="15.75" thickBot="1" x14ac:dyDescent="0.3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4"/>
    </row>
    <row r="41" spans="1:13" ht="15.75" x14ac:dyDescent="0.25">
      <c r="A41" s="23" t="s">
        <v>42</v>
      </c>
    </row>
    <row r="42" spans="1:13" ht="18.75" x14ac:dyDescent="0.3">
      <c r="A42" s="5" t="s">
        <v>75</v>
      </c>
      <c r="B42" s="5"/>
    </row>
    <row r="43" spans="1:13" ht="18.75" x14ac:dyDescent="0.3">
      <c r="A43" s="5" t="s">
        <v>43</v>
      </c>
      <c r="B43" s="5"/>
    </row>
    <row r="44" spans="1:13" ht="18.75" x14ac:dyDescent="0.3">
      <c r="A44" s="5" t="s">
        <v>44</v>
      </c>
    </row>
  </sheetData>
  <mergeCells count="28">
    <mergeCell ref="A36:F36"/>
    <mergeCell ref="A37:F37"/>
    <mergeCell ref="A28:F28"/>
    <mergeCell ref="A29:F29"/>
    <mergeCell ref="A32:F32"/>
    <mergeCell ref="A33:F33"/>
    <mergeCell ref="A34:F34"/>
    <mergeCell ref="A35:F35"/>
    <mergeCell ref="A27:F27"/>
    <mergeCell ref="A14:F14"/>
    <mergeCell ref="A15:F15"/>
    <mergeCell ref="A16:F16"/>
    <mergeCell ref="A17:F17"/>
    <mergeCell ref="A22:F22"/>
    <mergeCell ref="A23:F23"/>
    <mergeCell ref="A24:F24"/>
    <mergeCell ref="A25:F25"/>
    <mergeCell ref="A26:F26"/>
    <mergeCell ref="A2:F2"/>
    <mergeCell ref="A7:F7"/>
    <mergeCell ref="A8:F8"/>
    <mergeCell ref="A9:F9"/>
    <mergeCell ref="A12:F12"/>
    <mergeCell ref="A13:F13"/>
    <mergeCell ref="A5:F5"/>
    <mergeCell ref="A4:F4"/>
    <mergeCell ref="A3:F3"/>
    <mergeCell ref="A6:F6"/>
  </mergeCells>
  <pageMargins left="0.23622047244094491" right="0.23622047244094491" top="0.74803149606299213" bottom="0.74803149606299213" header="0.31496062992125984" footer="0.31496062992125984"/>
  <pageSetup paperSize="9" scale="65" orientation="portrait" horizontalDpi="0" verticalDpi="0" r:id="rId1"/>
  <headerFooter>
    <oddHeader>&amp;C&amp;"Arial,Grassetto"&amp;14Definizione della classe d'uso secondo par. 2.4.2 NTC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22" zoomScaleNormal="100" workbookViewId="0">
      <selection activeCell="K51" sqref="K51"/>
    </sheetView>
  </sheetViews>
  <sheetFormatPr defaultRowHeight="15" x14ac:dyDescent="0.25"/>
  <cols>
    <col min="6" max="6" width="24.42578125" customWidth="1"/>
    <col min="7" max="7" width="10" customWidth="1"/>
    <col min="11" max="11" width="11.5703125" customWidth="1"/>
    <col min="12" max="12" width="11.7109375" customWidth="1"/>
    <col min="13" max="13" width="8.85546875" customWidth="1"/>
  </cols>
  <sheetData>
    <row r="1" spans="1:13" x14ac:dyDescent="0.25">
      <c r="A1" s="24" t="s">
        <v>48</v>
      </c>
      <c r="B1" s="24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24" t="s">
        <v>6</v>
      </c>
      <c r="B2" s="24"/>
      <c r="C2" s="24"/>
      <c r="D2" s="24"/>
      <c r="E2" s="24"/>
      <c r="F2" s="24"/>
      <c r="G2" s="10"/>
      <c r="H2" s="7"/>
      <c r="I2" s="7"/>
      <c r="J2" s="7"/>
      <c r="K2" s="7"/>
      <c r="L2" s="7"/>
      <c r="M2" s="7"/>
    </row>
    <row r="3" spans="1:13" x14ac:dyDescent="0.25">
      <c r="A3" s="41" t="s">
        <v>7</v>
      </c>
      <c r="B3" s="41"/>
      <c r="C3" s="41"/>
      <c r="D3" s="41"/>
      <c r="E3" s="41"/>
      <c r="F3" s="41"/>
      <c r="G3" s="10"/>
      <c r="H3" s="7"/>
      <c r="I3" s="7"/>
      <c r="J3" s="7"/>
      <c r="K3" s="7"/>
      <c r="L3" s="7"/>
      <c r="M3" s="7"/>
    </row>
    <row r="4" spans="1:13" x14ac:dyDescent="0.25">
      <c r="A4" s="39" t="s">
        <v>49</v>
      </c>
      <c r="B4" s="39"/>
      <c r="C4" s="39"/>
      <c r="D4" s="39"/>
      <c r="E4" s="39"/>
      <c r="F4" s="39"/>
      <c r="G4" s="12">
        <v>250</v>
      </c>
      <c r="H4" s="7">
        <f>G4/100</f>
        <v>2.5</v>
      </c>
      <c r="I4" s="7"/>
      <c r="J4" s="7"/>
      <c r="K4" s="7"/>
      <c r="L4" s="7"/>
      <c r="M4" s="7"/>
    </row>
    <row r="5" spans="1:13" x14ac:dyDescent="0.25">
      <c r="A5" s="37" t="s">
        <v>28</v>
      </c>
      <c r="B5" s="37"/>
      <c r="C5" s="37"/>
      <c r="D5" s="37"/>
      <c r="E5" s="37"/>
      <c r="F5" s="37"/>
      <c r="G5" s="12">
        <v>40</v>
      </c>
      <c r="H5" s="7"/>
      <c r="I5" s="7"/>
      <c r="J5" s="7"/>
      <c r="K5" s="13" t="s">
        <v>29</v>
      </c>
      <c r="L5" s="7"/>
      <c r="M5" s="7"/>
    </row>
    <row r="6" spans="1:13" x14ac:dyDescent="0.25">
      <c r="A6" s="37" t="s">
        <v>30</v>
      </c>
      <c r="B6" s="37"/>
      <c r="C6" s="37"/>
      <c r="D6" s="37"/>
      <c r="E6" s="37"/>
      <c r="F6" s="37"/>
      <c r="G6" s="12">
        <v>52</v>
      </c>
      <c r="H6" s="7"/>
      <c r="I6" s="7"/>
      <c r="J6" s="7" t="s">
        <v>14</v>
      </c>
      <c r="K6" s="7" t="s">
        <v>15</v>
      </c>
      <c r="L6" s="7"/>
      <c r="M6" s="7"/>
    </row>
    <row r="7" spans="1:13" x14ac:dyDescent="0.25">
      <c r="A7" s="37" t="s">
        <v>0</v>
      </c>
      <c r="B7" s="37"/>
      <c r="C7" s="37"/>
      <c r="D7" s="37"/>
      <c r="E7" s="37"/>
      <c r="F7" s="37"/>
      <c r="G7" s="12">
        <v>5.5</v>
      </c>
      <c r="H7" s="7"/>
      <c r="I7" s="7"/>
      <c r="J7" s="7" t="s">
        <v>16</v>
      </c>
      <c r="K7" s="7" t="s">
        <v>17</v>
      </c>
      <c r="L7" s="7"/>
      <c r="M7" s="7"/>
    </row>
    <row r="8" spans="1:13" x14ac:dyDescent="0.25">
      <c r="A8" s="37" t="s">
        <v>31</v>
      </c>
      <c r="B8" s="37"/>
      <c r="C8" s="37"/>
      <c r="D8" s="37"/>
      <c r="E8" s="37"/>
      <c r="F8" s="37"/>
      <c r="G8" s="12">
        <v>8</v>
      </c>
      <c r="H8" s="7"/>
      <c r="I8" s="7"/>
      <c r="J8" s="7" t="s">
        <v>18</v>
      </c>
      <c r="K8" s="7" t="s">
        <v>19</v>
      </c>
      <c r="L8" s="7"/>
      <c r="M8" s="7"/>
    </row>
    <row r="9" spans="1:13" x14ac:dyDescent="0.25">
      <c r="A9" s="37" t="s">
        <v>29</v>
      </c>
      <c r="B9" s="37"/>
      <c r="C9" s="37"/>
      <c r="D9" s="37"/>
      <c r="E9" s="37"/>
      <c r="F9" s="37"/>
      <c r="G9" s="12">
        <v>1.5</v>
      </c>
      <c r="H9" s="7"/>
      <c r="I9" s="7"/>
      <c r="J9" s="7" t="s">
        <v>20</v>
      </c>
      <c r="K9" s="7" t="s">
        <v>21</v>
      </c>
      <c r="L9" s="7"/>
      <c r="M9" s="7"/>
    </row>
    <row r="10" spans="1:13" x14ac:dyDescent="0.25">
      <c r="A10" s="43" t="s">
        <v>45</v>
      </c>
      <c r="B10" s="43"/>
      <c r="C10" s="43"/>
      <c r="D10" s="43"/>
      <c r="E10" s="43"/>
      <c r="F10" s="43"/>
      <c r="G10" s="7">
        <f>G5/H4</f>
        <v>16</v>
      </c>
      <c r="H10" s="7"/>
      <c r="I10" s="7"/>
      <c r="J10" s="7" t="s">
        <v>22</v>
      </c>
      <c r="K10" s="7" t="s">
        <v>23</v>
      </c>
      <c r="L10" s="7"/>
      <c r="M10" s="7"/>
    </row>
    <row r="11" spans="1:13" x14ac:dyDescent="0.25">
      <c r="A11" s="7" t="s">
        <v>1</v>
      </c>
      <c r="B11" s="7"/>
      <c r="C11" s="7"/>
      <c r="D11" s="7"/>
      <c r="E11" s="7"/>
      <c r="F11" s="7"/>
      <c r="G11" s="7"/>
      <c r="H11" s="7"/>
      <c r="I11" s="7"/>
      <c r="J11" s="7" t="s">
        <v>24</v>
      </c>
      <c r="K11" s="7" t="s">
        <v>25</v>
      </c>
      <c r="L11" s="7"/>
      <c r="M11" s="7"/>
    </row>
    <row r="12" spans="1:13" x14ac:dyDescent="0.25">
      <c r="A12" s="37" t="s">
        <v>2</v>
      </c>
      <c r="B12" s="37"/>
      <c r="C12" s="37"/>
      <c r="D12" s="37"/>
      <c r="E12" s="37"/>
      <c r="F12" s="37"/>
      <c r="G12" s="7">
        <f>G6*G7</f>
        <v>286</v>
      </c>
      <c r="H12" s="7"/>
      <c r="I12" s="7"/>
      <c r="J12" s="7"/>
      <c r="K12" s="7"/>
      <c r="L12" s="7"/>
      <c r="M12" s="7"/>
    </row>
    <row r="13" spans="1:13" x14ac:dyDescent="0.25">
      <c r="A13" s="37" t="s">
        <v>3</v>
      </c>
      <c r="B13" s="37"/>
      <c r="C13" s="37"/>
      <c r="D13" s="37"/>
      <c r="E13" s="37"/>
      <c r="F13" s="37"/>
      <c r="G13" s="7">
        <f>G12*G8</f>
        <v>2288</v>
      </c>
      <c r="H13" s="7"/>
      <c r="I13" s="7"/>
      <c r="J13" s="7"/>
      <c r="K13" s="7"/>
      <c r="L13" s="7"/>
      <c r="M13" s="7"/>
    </row>
    <row r="14" spans="1:13" x14ac:dyDescent="0.25">
      <c r="A14" s="37" t="s">
        <v>4</v>
      </c>
      <c r="B14" s="37"/>
      <c r="C14" s="37"/>
      <c r="D14" s="37"/>
      <c r="E14" s="37"/>
      <c r="F14" s="37"/>
      <c r="G14" s="7">
        <f>365*24</f>
        <v>8760</v>
      </c>
      <c r="H14" s="7"/>
      <c r="I14" s="7"/>
      <c r="J14" s="7"/>
      <c r="K14" s="7"/>
      <c r="L14" s="7"/>
      <c r="M14" s="7"/>
    </row>
    <row r="15" spans="1:13" x14ac:dyDescent="0.25">
      <c r="A15" s="43" t="s">
        <v>50</v>
      </c>
      <c r="B15" s="43"/>
      <c r="C15" s="43"/>
      <c r="D15" s="43"/>
      <c r="E15" s="43"/>
      <c r="F15" s="43"/>
      <c r="G15" s="25">
        <f>G13/G14</f>
        <v>0.26118721461187216</v>
      </c>
      <c r="H15" s="7"/>
      <c r="I15" s="7"/>
      <c r="J15" s="7"/>
      <c r="K15" s="7"/>
      <c r="L15" s="7"/>
      <c r="M15" s="7"/>
    </row>
    <row r="16" spans="1:13" x14ac:dyDescent="0.25">
      <c r="A16" s="43" t="s">
        <v>51</v>
      </c>
      <c r="B16" s="43"/>
      <c r="C16" s="43"/>
      <c r="D16" s="43"/>
      <c r="E16" s="43"/>
      <c r="F16" s="43"/>
      <c r="G16" s="15">
        <f>G10*G15</f>
        <v>4.1789954337899546</v>
      </c>
      <c r="H16" s="7"/>
      <c r="I16" s="7"/>
      <c r="J16" s="7"/>
      <c r="K16" s="7"/>
      <c r="L16" s="7"/>
      <c r="M16" s="7"/>
    </row>
    <row r="17" spans="1:14" x14ac:dyDescent="0.25">
      <c r="A17" s="43" t="s">
        <v>52</v>
      </c>
      <c r="B17" s="43"/>
      <c r="C17" s="43"/>
      <c r="D17" s="43"/>
      <c r="E17" s="43"/>
      <c r="F17" s="43"/>
      <c r="G17" s="15">
        <f>G16*G9</f>
        <v>6.2684931506849324</v>
      </c>
      <c r="H17" s="7"/>
      <c r="I17" s="7"/>
      <c r="J17" s="7"/>
      <c r="K17" s="7"/>
      <c r="L17" s="7"/>
      <c r="M17" s="7"/>
    </row>
    <row r="18" spans="1:14" x14ac:dyDescent="0.25">
      <c r="A18" s="7"/>
      <c r="B18" s="7"/>
      <c r="C18" s="7"/>
      <c r="D18" s="7"/>
      <c r="E18" s="7"/>
      <c r="F18" s="7"/>
      <c r="G18" s="26" t="str">
        <f>IF(G16*G9&gt;3.5,"affollamento significativo","affollamento non significativo")</f>
        <v>affollamento significativo</v>
      </c>
      <c r="H18" s="7"/>
      <c r="I18" s="7"/>
      <c r="J18" s="7"/>
      <c r="K18" s="7"/>
      <c r="L18" s="7"/>
      <c r="M18" s="7"/>
    </row>
    <row r="19" spans="1:14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4" x14ac:dyDescent="0.25">
      <c r="A20" s="41" t="s">
        <v>8</v>
      </c>
      <c r="B20" s="41"/>
      <c r="C20" s="41"/>
      <c r="D20" s="41"/>
      <c r="E20" s="41"/>
      <c r="F20" s="41"/>
      <c r="G20" s="27"/>
      <c r="H20" s="27"/>
      <c r="I20" s="27"/>
      <c r="J20" s="27"/>
      <c r="K20" s="27"/>
      <c r="L20" s="27"/>
      <c r="M20" s="27"/>
    </row>
    <row r="21" spans="1:14" x14ac:dyDescent="0.25">
      <c r="A21" s="39" t="s">
        <v>53</v>
      </c>
      <c r="B21" s="39"/>
      <c r="C21" s="39"/>
      <c r="D21" s="39"/>
      <c r="E21" s="39"/>
      <c r="F21" s="39"/>
      <c r="G21" s="12">
        <f>250*9</f>
        <v>2250</v>
      </c>
      <c r="H21" s="7">
        <f>G21/100</f>
        <v>22.5</v>
      </c>
      <c r="I21" s="7"/>
      <c r="J21" s="7"/>
      <c r="K21" s="7"/>
      <c r="L21" s="7"/>
      <c r="M21" s="7"/>
    </row>
    <row r="22" spans="1:14" x14ac:dyDescent="0.25">
      <c r="A22" s="37" t="s">
        <v>28</v>
      </c>
      <c r="B22" s="37"/>
      <c r="C22" s="37"/>
      <c r="D22" s="37"/>
      <c r="E22" s="37"/>
      <c r="F22" s="37"/>
      <c r="G22" s="12">
        <v>100</v>
      </c>
      <c r="H22" s="7"/>
      <c r="I22" s="7"/>
      <c r="J22" s="7"/>
      <c r="K22" s="13" t="s">
        <v>29</v>
      </c>
      <c r="L22" s="7"/>
      <c r="M22" s="7"/>
      <c r="N22" s="35" t="s">
        <v>73</v>
      </c>
    </row>
    <row r="23" spans="1:14" x14ac:dyDescent="0.25">
      <c r="A23" s="37" t="s">
        <v>30</v>
      </c>
      <c r="B23" s="37"/>
      <c r="C23" s="37"/>
      <c r="D23" s="37"/>
      <c r="E23" s="37"/>
      <c r="F23" s="37"/>
      <c r="G23" s="12">
        <v>48</v>
      </c>
      <c r="H23" s="7"/>
      <c r="I23" s="7"/>
      <c r="J23" s="7" t="s">
        <v>14</v>
      </c>
      <c r="K23" s="7" t="s">
        <v>15</v>
      </c>
      <c r="L23" s="7"/>
      <c r="M23" s="7"/>
    </row>
    <row r="24" spans="1:14" x14ac:dyDescent="0.25">
      <c r="A24" s="37" t="s">
        <v>0</v>
      </c>
      <c r="B24" s="37"/>
      <c r="C24" s="37"/>
      <c r="D24" s="37"/>
      <c r="E24" s="37"/>
      <c r="F24" s="37"/>
      <c r="G24" s="12">
        <v>7</v>
      </c>
      <c r="H24" s="7"/>
      <c r="I24" s="7"/>
      <c r="J24" s="7" t="s">
        <v>16</v>
      </c>
      <c r="K24" s="7" t="s">
        <v>17</v>
      </c>
      <c r="L24" s="7"/>
      <c r="M24" s="7"/>
    </row>
    <row r="25" spans="1:14" x14ac:dyDescent="0.25">
      <c r="A25" s="37" t="s">
        <v>31</v>
      </c>
      <c r="B25" s="37"/>
      <c r="C25" s="37"/>
      <c r="D25" s="37"/>
      <c r="E25" s="37"/>
      <c r="F25" s="37"/>
      <c r="G25" s="12">
        <v>12</v>
      </c>
      <c r="H25" s="7"/>
      <c r="I25" s="7"/>
      <c r="J25" s="7" t="s">
        <v>18</v>
      </c>
      <c r="K25" s="7" t="s">
        <v>19</v>
      </c>
      <c r="L25" s="7"/>
      <c r="M25" s="7"/>
    </row>
    <row r="26" spans="1:14" x14ac:dyDescent="0.25">
      <c r="A26" s="37" t="s">
        <v>29</v>
      </c>
      <c r="B26" s="37"/>
      <c r="C26" s="37"/>
      <c r="D26" s="37"/>
      <c r="E26" s="37"/>
      <c r="F26" s="37"/>
      <c r="G26" s="12">
        <v>1.5</v>
      </c>
      <c r="H26" s="7"/>
      <c r="I26" s="7"/>
      <c r="J26" s="7" t="s">
        <v>20</v>
      </c>
      <c r="K26" s="7" t="s">
        <v>21</v>
      </c>
      <c r="L26" s="7"/>
      <c r="M26" s="7"/>
    </row>
    <row r="27" spans="1:14" x14ac:dyDescent="0.25">
      <c r="A27" s="43" t="s">
        <v>46</v>
      </c>
      <c r="B27" s="43"/>
      <c r="C27" s="43"/>
      <c r="D27" s="43"/>
      <c r="E27" s="43"/>
      <c r="F27" s="43"/>
      <c r="G27" s="25">
        <f>G22/H21</f>
        <v>4.4444444444444446</v>
      </c>
      <c r="H27" s="7"/>
      <c r="I27" s="7"/>
      <c r="J27" s="7" t="s">
        <v>22</v>
      </c>
      <c r="K27" s="7" t="s">
        <v>23</v>
      </c>
      <c r="L27" s="7"/>
      <c r="M27" s="7"/>
    </row>
    <row r="28" spans="1:14" x14ac:dyDescent="0.25">
      <c r="A28" s="7" t="s">
        <v>1</v>
      </c>
      <c r="B28" s="7"/>
      <c r="C28" s="7"/>
      <c r="D28" s="7"/>
      <c r="E28" s="7"/>
      <c r="F28" s="7"/>
      <c r="G28" s="7"/>
      <c r="H28" s="7"/>
      <c r="I28" s="7"/>
      <c r="J28" s="7" t="s">
        <v>24</v>
      </c>
      <c r="K28" s="7" t="s">
        <v>25</v>
      </c>
      <c r="L28" s="7"/>
      <c r="M28" s="7"/>
    </row>
    <row r="29" spans="1:14" x14ac:dyDescent="0.25">
      <c r="A29" s="37" t="s">
        <v>2</v>
      </c>
      <c r="B29" s="37"/>
      <c r="C29" s="37"/>
      <c r="D29" s="37"/>
      <c r="E29" s="37"/>
      <c r="F29" s="37"/>
      <c r="G29" s="7">
        <f>G23*G24</f>
        <v>336</v>
      </c>
      <c r="H29" s="7"/>
      <c r="I29" s="7"/>
      <c r="J29" s="7"/>
      <c r="K29" s="7"/>
      <c r="L29" s="7"/>
      <c r="M29" s="7"/>
    </row>
    <row r="30" spans="1:14" x14ac:dyDescent="0.25">
      <c r="A30" s="37" t="s">
        <v>3</v>
      </c>
      <c r="B30" s="37"/>
      <c r="C30" s="37"/>
      <c r="D30" s="37"/>
      <c r="E30" s="37"/>
      <c r="F30" s="37"/>
      <c r="G30" s="7">
        <f>G29*G25</f>
        <v>4032</v>
      </c>
      <c r="H30" s="7"/>
      <c r="I30" s="7"/>
      <c r="J30" s="7"/>
      <c r="K30" s="7"/>
      <c r="L30" s="7"/>
      <c r="M30" s="7"/>
    </row>
    <row r="31" spans="1:14" x14ac:dyDescent="0.25">
      <c r="A31" s="37" t="s">
        <v>4</v>
      </c>
      <c r="B31" s="37"/>
      <c r="C31" s="37"/>
      <c r="D31" s="37"/>
      <c r="E31" s="37"/>
      <c r="F31" s="37"/>
      <c r="G31" s="7">
        <f>365*24</f>
        <v>8760</v>
      </c>
      <c r="H31" s="7"/>
      <c r="I31" s="7"/>
      <c r="J31" s="7"/>
      <c r="K31" s="7"/>
      <c r="L31" s="7"/>
      <c r="M31" s="7"/>
    </row>
    <row r="32" spans="1:14" x14ac:dyDescent="0.25">
      <c r="A32" s="43" t="s">
        <v>54</v>
      </c>
      <c r="B32" s="43"/>
      <c r="C32" s="43"/>
      <c r="D32" s="43"/>
      <c r="E32" s="43"/>
      <c r="F32" s="43"/>
      <c r="G32" s="25">
        <f>G30/G31</f>
        <v>0.46027397260273972</v>
      </c>
      <c r="H32" s="7"/>
      <c r="I32" s="7"/>
      <c r="J32" s="7"/>
      <c r="K32" s="7"/>
      <c r="L32" s="7"/>
      <c r="M32" s="7"/>
    </row>
    <row r="33" spans="1:13" x14ac:dyDescent="0.25">
      <c r="A33" s="43" t="s">
        <v>55</v>
      </c>
      <c r="B33" s="43"/>
      <c r="C33" s="43"/>
      <c r="D33" s="43"/>
      <c r="E33" s="43"/>
      <c r="F33" s="43"/>
      <c r="G33" s="15">
        <f>G27*G32</f>
        <v>2.0456621004566209</v>
      </c>
      <c r="H33" s="7"/>
      <c r="I33" s="7"/>
      <c r="J33" s="7"/>
      <c r="K33" s="7"/>
      <c r="L33" s="7"/>
      <c r="M33" s="7"/>
    </row>
    <row r="34" spans="1:13" x14ac:dyDescent="0.25">
      <c r="A34" s="43" t="s">
        <v>56</v>
      </c>
      <c r="B34" s="43"/>
      <c r="C34" s="43"/>
      <c r="D34" s="43"/>
      <c r="E34" s="43"/>
      <c r="F34" s="43"/>
      <c r="G34" s="15">
        <f>G33*G26</f>
        <v>3.0684931506849313</v>
      </c>
      <c r="H34" s="7"/>
      <c r="I34" s="7"/>
      <c r="J34" s="7"/>
      <c r="K34" s="7"/>
      <c r="L34" s="7"/>
      <c r="M34" s="7"/>
    </row>
    <row r="35" spans="1:13" x14ac:dyDescent="0.25">
      <c r="A35" s="7"/>
      <c r="B35" s="7"/>
      <c r="C35" s="7"/>
      <c r="D35" s="7"/>
      <c r="E35" s="7"/>
      <c r="F35" s="7"/>
      <c r="G35" s="26" t="str">
        <f>IF(G33*G26&gt;3.5,"affollamento significativo","affollamento non significativo")</f>
        <v>affollamento non significativo</v>
      </c>
      <c r="H35" s="7"/>
      <c r="I35" s="7"/>
      <c r="J35" s="7"/>
      <c r="K35" s="7"/>
      <c r="L35" s="7"/>
      <c r="M35" s="7"/>
    </row>
    <row r="36" spans="1:13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x14ac:dyDescent="0.25">
      <c r="A37" s="44" t="s">
        <v>57</v>
      </c>
      <c r="B37" s="44"/>
      <c r="C37" s="44"/>
      <c r="D37" s="44"/>
      <c r="E37" s="44"/>
      <c r="F37" s="44"/>
      <c r="G37" s="27"/>
      <c r="H37" s="27"/>
      <c r="I37" s="27"/>
      <c r="J37" s="27"/>
      <c r="K37" s="27"/>
      <c r="L37" s="27"/>
      <c r="M37" s="27"/>
    </row>
    <row r="38" spans="1:13" x14ac:dyDescent="0.25">
      <c r="A38" s="43" t="s">
        <v>32</v>
      </c>
      <c r="B38" s="43"/>
      <c r="C38" s="43"/>
      <c r="D38" s="43"/>
      <c r="E38" s="43"/>
      <c r="F38" s="43"/>
      <c r="G38" s="29">
        <f>(H4*G17+H21*G34)/(H4+H21)</f>
        <v>3.3884931506849316</v>
      </c>
      <c r="H38" s="27"/>
      <c r="I38" s="27"/>
      <c r="J38" s="27"/>
      <c r="K38" s="27"/>
      <c r="L38" s="27"/>
      <c r="M38" s="27"/>
    </row>
    <row r="39" spans="1:13" x14ac:dyDescent="0.25">
      <c r="A39" s="27"/>
      <c r="B39" s="27"/>
      <c r="C39" s="27"/>
      <c r="D39" s="27"/>
      <c r="E39" s="27"/>
      <c r="F39" s="27"/>
      <c r="G39" s="45" t="str">
        <f>IF(G38&gt;3.5,"affollamento significativo  classe d'uso III","affollamento non significativo  classe d'uso II")</f>
        <v>affollamento non significativo  classe d'uso II</v>
      </c>
      <c r="H39" s="47"/>
      <c r="I39" s="47"/>
      <c r="J39" s="47"/>
      <c r="K39" s="47"/>
      <c r="L39" s="27"/>
      <c r="M39" s="27"/>
    </row>
    <row r="40" spans="1:1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5">
      <c r="A41" s="28" t="s">
        <v>47</v>
      </c>
      <c r="B41" s="28"/>
      <c r="C41" s="28"/>
      <c r="D41" s="28"/>
      <c r="E41" s="28"/>
      <c r="F41" s="28"/>
      <c r="G41" s="27"/>
      <c r="H41" s="27"/>
      <c r="I41" s="27"/>
      <c r="J41" s="27"/>
      <c r="K41" s="27"/>
      <c r="L41" s="27"/>
      <c r="M41" s="27"/>
    </row>
    <row r="42" spans="1:13" x14ac:dyDescent="0.25">
      <c r="A42" s="43" t="s">
        <v>58</v>
      </c>
      <c r="B42" s="43"/>
      <c r="C42" s="43"/>
      <c r="D42" s="43"/>
      <c r="E42" s="43"/>
      <c r="F42" s="43"/>
      <c r="G42" s="15">
        <f>2.1*G26</f>
        <v>3.1500000000000004</v>
      </c>
      <c r="H42" s="27"/>
      <c r="I42" s="27"/>
      <c r="J42" s="27"/>
      <c r="K42" s="27"/>
      <c r="L42" s="27"/>
      <c r="M42" s="27"/>
    </row>
    <row r="43" spans="1:13" x14ac:dyDescent="0.25">
      <c r="A43" s="43"/>
      <c r="B43" s="43"/>
      <c r="C43" s="43"/>
      <c r="D43" s="43"/>
      <c r="E43" s="43"/>
      <c r="F43" s="43"/>
      <c r="G43" s="15"/>
      <c r="H43" s="27"/>
      <c r="I43" s="27"/>
      <c r="J43" s="27"/>
      <c r="K43" s="27"/>
      <c r="L43" s="27"/>
      <c r="M43" s="27"/>
    </row>
    <row r="44" spans="1:13" x14ac:dyDescent="0.25">
      <c r="A44" s="44" t="s">
        <v>57</v>
      </c>
      <c r="B44" s="44"/>
      <c r="C44" s="44"/>
      <c r="D44" s="44"/>
      <c r="E44" s="44"/>
      <c r="F44" s="44"/>
      <c r="G44" s="27"/>
      <c r="H44" s="27"/>
      <c r="I44" s="27"/>
      <c r="J44" s="27"/>
      <c r="K44" s="27"/>
      <c r="L44" s="27"/>
      <c r="M44" s="27"/>
    </row>
    <row r="45" spans="1:13" x14ac:dyDescent="0.25">
      <c r="A45" s="43" t="s">
        <v>32</v>
      </c>
      <c r="B45" s="43"/>
      <c r="C45" s="43"/>
      <c r="D45" s="43"/>
      <c r="E45" s="43"/>
      <c r="F45" s="43"/>
      <c r="G45" s="29">
        <f>(H4*G17+H21*G42)/(H4+H21)</f>
        <v>3.4618493150684935</v>
      </c>
      <c r="H45" s="27"/>
      <c r="I45" s="27"/>
      <c r="J45" s="27"/>
      <c r="K45" s="27"/>
      <c r="L45" s="27"/>
      <c r="M45" s="27"/>
    </row>
    <row r="46" spans="1:13" x14ac:dyDescent="0.25">
      <c r="A46" s="27"/>
      <c r="B46" s="27"/>
      <c r="C46" s="27"/>
      <c r="D46" s="27"/>
      <c r="E46" s="27"/>
      <c r="F46" s="27"/>
      <c r="G46" s="45" t="str">
        <f>IF(G45&gt;3.5,"affollamento significativo  classe d'uso III","affollamento non significativo  classe d'uso II")</f>
        <v>affollamento non significativo  classe d'uso II</v>
      </c>
      <c r="H46" s="47"/>
      <c r="I46" s="47"/>
      <c r="J46" s="47"/>
      <c r="K46" s="47"/>
      <c r="L46" s="27"/>
      <c r="M46" s="27"/>
    </row>
    <row r="48" spans="1:13" ht="15.75" x14ac:dyDescent="0.25">
      <c r="A48" s="23" t="s">
        <v>42</v>
      </c>
    </row>
    <row r="49" spans="1:2" ht="18.75" x14ac:dyDescent="0.3">
      <c r="A49" s="5" t="s">
        <v>75</v>
      </c>
      <c r="B49" s="5"/>
    </row>
    <row r="50" spans="1:2" ht="18.75" x14ac:dyDescent="0.3">
      <c r="A50" s="5" t="s">
        <v>43</v>
      </c>
      <c r="B50" s="5"/>
    </row>
    <row r="51" spans="1:2" ht="18.75" x14ac:dyDescent="0.3">
      <c r="A51" s="5" t="s">
        <v>44</v>
      </c>
    </row>
  </sheetData>
  <mergeCells count="34">
    <mergeCell ref="A22:F22"/>
    <mergeCell ref="A9:F9"/>
    <mergeCell ref="A10:F10"/>
    <mergeCell ref="A12:F12"/>
    <mergeCell ref="A13:F13"/>
    <mergeCell ref="A14:F14"/>
    <mergeCell ref="A15:F15"/>
    <mergeCell ref="A16:F16"/>
    <mergeCell ref="A17:F17"/>
    <mergeCell ref="A3:F3"/>
    <mergeCell ref="A20:F20"/>
    <mergeCell ref="A21:F21"/>
    <mergeCell ref="A4:F4"/>
    <mergeCell ref="A5:F5"/>
    <mergeCell ref="A6:F6"/>
    <mergeCell ref="A7:F7"/>
    <mergeCell ref="A8:F8"/>
    <mergeCell ref="A37:F37"/>
    <mergeCell ref="A23:F23"/>
    <mergeCell ref="A24:F24"/>
    <mergeCell ref="A25:F25"/>
    <mergeCell ref="A26:F26"/>
    <mergeCell ref="A27:F27"/>
    <mergeCell ref="A29:F29"/>
    <mergeCell ref="A30:F30"/>
    <mergeCell ref="A31:F31"/>
    <mergeCell ref="A32:F32"/>
    <mergeCell ref="A33:F33"/>
    <mergeCell ref="A34:F34"/>
    <mergeCell ref="A38:F38"/>
    <mergeCell ref="A42:F42"/>
    <mergeCell ref="A43:F43"/>
    <mergeCell ref="A44:F44"/>
    <mergeCell ref="A45:F45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0" verticalDpi="0" r:id="rId1"/>
  <headerFooter>
    <oddHeader>&amp;C&amp;"Arial,Grassetto"&amp;14Definizione della classe d'uso secondo par. 2.4.2 NTC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43" zoomScaleNormal="100" workbookViewId="0">
      <selection activeCell="G80" sqref="G80"/>
    </sheetView>
  </sheetViews>
  <sheetFormatPr defaultRowHeight="15" x14ac:dyDescent="0.25"/>
  <cols>
    <col min="5" max="5" width="11.28515625" customWidth="1"/>
    <col min="6" max="6" width="26.28515625" customWidth="1"/>
    <col min="11" max="11" width="12" customWidth="1"/>
    <col min="12" max="12" width="17.5703125" customWidth="1"/>
    <col min="13" max="13" width="13" customWidth="1"/>
  </cols>
  <sheetData>
    <row r="1" spans="1:13" x14ac:dyDescent="0.25">
      <c r="A1" s="24" t="s">
        <v>65</v>
      </c>
      <c r="B1" s="24"/>
      <c r="C1" s="7"/>
      <c r="D1" s="7"/>
      <c r="E1" s="7"/>
      <c r="F1" s="7"/>
      <c r="G1" s="7"/>
      <c r="H1" s="7"/>
      <c r="I1" s="7"/>
      <c r="J1" s="7"/>
      <c r="K1" s="7"/>
      <c r="L1" s="7"/>
      <c r="M1" s="35" t="s">
        <v>73</v>
      </c>
    </row>
    <row r="2" spans="1:13" x14ac:dyDescent="0.25">
      <c r="A2" s="30" t="s">
        <v>9</v>
      </c>
      <c r="B2" s="30"/>
      <c r="C2" s="30"/>
      <c r="D2" s="30"/>
      <c r="E2" s="30"/>
      <c r="F2" s="30"/>
      <c r="G2" s="31"/>
      <c r="H2" s="32"/>
      <c r="I2" s="32"/>
      <c r="J2" s="32"/>
      <c r="K2" s="7"/>
      <c r="L2" s="7"/>
      <c r="M2" s="7"/>
    </row>
    <row r="3" spans="1:13" x14ac:dyDescent="0.25">
      <c r="A3" s="41" t="s">
        <v>10</v>
      </c>
      <c r="B3" s="41"/>
      <c r="C3" s="41"/>
      <c r="D3" s="41"/>
      <c r="E3" s="41"/>
      <c r="F3" s="41"/>
      <c r="G3" s="10"/>
      <c r="H3" s="7"/>
      <c r="I3" s="7"/>
      <c r="J3" s="7"/>
      <c r="K3" s="7"/>
      <c r="L3" s="7"/>
      <c r="M3" s="7"/>
    </row>
    <row r="4" spans="1:13" x14ac:dyDescent="0.25">
      <c r="A4" s="39" t="s">
        <v>49</v>
      </c>
      <c r="B4" s="39"/>
      <c r="C4" s="39"/>
      <c r="D4" s="39"/>
      <c r="E4" s="39"/>
      <c r="F4" s="39"/>
      <c r="G4" s="12">
        <v>250</v>
      </c>
      <c r="H4" s="7">
        <f>G4/100</f>
        <v>2.5</v>
      </c>
      <c r="I4" s="7"/>
      <c r="J4" s="7"/>
      <c r="K4" s="7"/>
      <c r="L4" s="7"/>
      <c r="M4" s="7"/>
    </row>
    <row r="5" spans="1:13" x14ac:dyDescent="0.25">
      <c r="A5" s="37" t="s">
        <v>28</v>
      </c>
      <c r="B5" s="37"/>
      <c r="C5" s="37"/>
      <c r="D5" s="37"/>
      <c r="E5" s="37"/>
      <c r="F5" s="37"/>
      <c r="G5" s="12">
        <v>1</v>
      </c>
      <c r="H5" s="7"/>
      <c r="I5" s="7"/>
      <c r="J5" s="7"/>
      <c r="K5" s="13" t="s">
        <v>29</v>
      </c>
      <c r="L5" s="7"/>
      <c r="M5" s="7"/>
    </row>
    <row r="6" spans="1:13" x14ac:dyDescent="0.25">
      <c r="A6" s="37" t="s">
        <v>30</v>
      </c>
      <c r="B6" s="37"/>
      <c r="C6" s="37"/>
      <c r="D6" s="37"/>
      <c r="E6" s="37"/>
      <c r="F6" s="37"/>
      <c r="G6" s="12">
        <v>52</v>
      </c>
      <c r="H6" s="7"/>
      <c r="I6" s="7"/>
      <c r="J6" s="7" t="s">
        <v>14</v>
      </c>
      <c r="K6" s="7" t="s">
        <v>15</v>
      </c>
      <c r="L6" s="7"/>
      <c r="M6" s="7"/>
    </row>
    <row r="7" spans="1:13" x14ac:dyDescent="0.25">
      <c r="A7" s="37" t="s">
        <v>0</v>
      </c>
      <c r="B7" s="37"/>
      <c r="C7" s="37"/>
      <c r="D7" s="37"/>
      <c r="E7" s="37"/>
      <c r="F7" s="37"/>
      <c r="G7" s="12">
        <v>5</v>
      </c>
      <c r="H7" s="7"/>
      <c r="I7" s="7"/>
      <c r="J7" s="7" t="s">
        <v>16</v>
      </c>
      <c r="K7" s="7" t="s">
        <v>17</v>
      </c>
      <c r="L7" s="7"/>
      <c r="M7" s="7"/>
    </row>
    <row r="8" spans="1:13" x14ac:dyDescent="0.25">
      <c r="A8" s="37" t="s">
        <v>31</v>
      </c>
      <c r="B8" s="37"/>
      <c r="C8" s="37"/>
      <c r="D8" s="37"/>
      <c r="E8" s="37"/>
      <c r="F8" s="37"/>
      <c r="G8" s="12">
        <v>6</v>
      </c>
      <c r="H8" s="7"/>
      <c r="I8" s="7"/>
      <c r="J8" s="7" t="s">
        <v>18</v>
      </c>
      <c r="K8" s="7" t="s">
        <v>19</v>
      </c>
      <c r="L8" s="7"/>
      <c r="M8" s="7"/>
    </row>
    <row r="9" spans="1:13" x14ac:dyDescent="0.25">
      <c r="A9" s="37" t="s">
        <v>29</v>
      </c>
      <c r="B9" s="37"/>
      <c r="C9" s="37"/>
      <c r="D9" s="37"/>
      <c r="E9" s="37"/>
      <c r="F9" s="37"/>
      <c r="G9" s="12">
        <v>1.5</v>
      </c>
      <c r="H9" s="7"/>
      <c r="I9" s="7"/>
      <c r="J9" s="7" t="s">
        <v>20</v>
      </c>
      <c r="K9" s="7" t="s">
        <v>21</v>
      </c>
      <c r="L9" s="7"/>
      <c r="M9" s="7"/>
    </row>
    <row r="10" spans="1:13" x14ac:dyDescent="0.25">
      <c r="A10" s="43" t="s">
        <v>45</v>
      </c>
      <c r="B10" s="43"/>
      <c r="C10" s="43"/>
      <c r="D10" s="43"/>
      <c r="E10" s="43"/>
      <c r="F10" s="43"/>
      <c r="G10" s="7">
        <f>G5/H4</f>
        <v>0.4</v>
      </c>
      <c r="H10" s="7"/>
      <c r="I10" s="7"/>
      <c r="J10" s="7" t="s">
        <v>22</v>
      </c>
      <c r="K10" s="7" t="s">
        <v>23</v>
      </c>
      <c r="L10" s="7"/>
      <c r="M10" s="7"/>
    </row>
    <row r="11" spans="1:13" x14ac:dyDescent="0.25">
      <c r="A11" s="7" t="s">
        <v>1</v>
      </c>
      <c r="B11" s="7"/>
      <c r="C11" s="7"/>
      <c r="D11" s="7"/>
      <c r="E11" s="7"/>
      <c r="F11" s="7"/>
      <c r="G11" s="7"/>
      <c r="H11" s="7"/>
      <c r="I11" s="7"/>
      <c r="J11" s="7" t="s">
        <v>24</v>
      </c>
      <c r="K11" s="7" t="s">
        <v>25</v>
      </c>
      <c r="L11" s="7"/>
      <c r="M11" s="7"/>
    </row>
    <row r="12" spans="1:13" x14ac:dyDescent="0.25">
      <c r="A12" s="37" t="s">
        <v>2</v>
      </c>
      <c r="B12" s="37"/>
      <c r="C12" s="37"/>
      <c r="D12" s="37"/>
      <c r="E12" s="37"/>
      <c r="F12" s="37"/>
      <c r="G12" s="7">
        <f>G6*G7</f>
        <v>260</v>
      </c>
      <c r="H12" s="7"/>
      <c r="I12" s="7"/>
      <c r="J12" s="7"/>
      <c r="K12" s="7"/>
      <c r="L12" s="7"/>
      <c r="M12" s="7"/>
    </row>
    <row r="13" spans="1:13" x14ac:dyDescent="0.25">
      <c r="A13" s="37" t="s">
        <v>3</v>
      </c>
      <c r="B13" s="37"/>
      <c r="C13" s="37"/>
      <c r="D13" s="37"/>
      <c r="E13" s="37"/>
      <c r="F13" s="37"/>
      <c r="G13" s="7">
        <f>G12*G8</f>
        <v>1560</v>
      </c>
      <c r="H13" s="7"/>
      <c r="I13" s="7"/>
      <c r="J13" s="7"/>
      <c r="K13" s="7"/>
      <c r="L13" s="7"/>
      <c r="M13" s="7"/>
    </row>
    <row r="14" spans="1:13" x14ac:dyDescent="0.25">
      <c r="A14" s="37" t="s">
        <v>4</v>
      </c>
      <c r="B14" s="37"/>
      <c r="C14" s="37"/>
      <c r="D14" s="37"/>
      <c r="E14" s="37"/>
      <c r="F14" s="37"/>
      <c r="G14" s="7">
        <f>365*24</f>
        <v>8760</v>
      </c>
      <c r="H14" s="7"/>
      <c r="I14" s="7"/>
      <c r="J14" s="7"/>
      <c r="K14" s="7"/>
      <c r="L14" s="7"/>
      <c r="M14" s="7"/>
    </row>
    <row r="15" spans="1:13" x14ac:dyDescent="0.25">
      <c r="A15" s="43" t="s">
        <v>50</v>
      </c>
      <c r="B15" s="43"/>
      <c r="C15" s="43"/>
      <c r="D15" s="43"/>
      <c r="E15" s="43"/>
      <c r="F15" s="43"/>
      <c r="G15" s="25">
        <f>G13/G14</f>
        <v>0.17808219178082191</v>
      </c>
      <c r="H15" s="7"/>
      <c r="I15" s="7"/>
      <c r="J15" s="7"/>
      <c r="K15" s="7"/>
      <c r="L15" s="7"/>
      <c r="M15" s="7"/>
    </row>
    <row r="16" spans="1:13" x14ac:dyDescent="0.25">
      <c r="A16" s="43" t="s">
        <v>51</v>
      </c>
      <c r="B16" s="43"/>
      <c r="C16" s="43"/>
      <c r="D16" s="43"/>
      <c r="E16" s="43"/>
      <c r="F16" s="43"/>
      <c r="G16" s="15">
        <f>G10*G15</f>
        <v>7.1232876712328766E-2</v>
      </c>
      <c r="H16" s="7"/>
      <c r="I16" s="7"/>
      <c r="J16" s="7"/>
      <c r="K16" s="7"/>
      <c r="L16" s="7"/>
      <c r="M16" s="7"/>
    </row>
    <row r="17" spans="1:13" x14ac:dyDescent="0.25">
      <c r="A17" s="43" t="s">
        <v>66</v>
      </c>
      <c r="B17" s="43"/>
      <c r="C17" s="43"/>
      <c r="D17" s="43"/>
      <c r="E17" s="43"/>
      <c r="F17" s="43"/>
      <c r="G17" s="15">
        <f>G16*G9</f>
        <v>0.10684931506849316</v>
      </c>
      <c r="H17" s="7"/>
      <c r="I17" s="7"/>
      <c r="J17" s="7"/>
      <c r="K17" s="7"/>
      <c r="L17" s="7"/>
      <c r="M17" s="7"/>
    </row>
    <row r="18" spans="1:13" x14ac:dyDescent="0.25">
      <c r="A18" s="7"/>
      <c r="B18" s="7"/>
      <c r="C18" s="7"/>
      <c r="D18" s="7"/>
      <c r="E18" s="7"/>
      <c r="F18" s="7"/>
      <c r="G18" s="26" t="str">
        <f>IF(G16*G9&gt;3.5,"Affollamento significativo","Affollamento non significativo")</f>
        <v>Affollamento non significativo</v>
      </c>
      <c r="H18" s="7"/>
      <c r="I18" s="7"/>
      <c r="J18" s="7"/>
      <c r="K18" s="7"/>
      <c r="L18" s="7"/>
      <c r="M18" s="7"/>
    </row>
    <row r="19" spans="1:13" x14ac:dyDescent="0.25">
      <c r="A19" s="41" t="s">
        <v>11</v>
      </c>
      <c r="B19" s="41"/>
      <c r="C19" s="41"/>
      <c r="D19" s="41"/>
      <c r="E19" s="41"/>
      <c r="F19" s="41"/>
      <c r="G19" s="10"/>
      <c r="H19" s="7"/>
      <c r="I19" s="7"/>
      <c r="J19" s="7"/>
      <c r="K19" s="7"/>
      <c r="L19" s="7"/>
      <c r="M19" s="7"/>
    </row>
    <row r="20" spans="1:13" x14ac:dyDescent="0.25">
      <c r="A20" s="39" t="s">
        <v>53</v>
      </c>
      <c r="B20" s="39"/>
      <c r="C20" s="39"/>
      <c r="D20" s="39"/>
      <c r="E20" s="39"/>
      <c r="F20" s="39"/>
      <c r="G20" s="12">
        <v>250</v>
      </c>
      <c r="H20" s="7">
        <f>G20/100</f>
        <v>2.5</v>
      </c>
      <c r="I20" s="7"/>
      <c r="J20" s="7"/>
      <c r="K20" s="7"/>
      <c r="L20" s="7"/>
      <c r="M20" s="7"/>
    </row>
    <row r="21" spans="1:13" x14ac:dyDescent="0.25">
      <c r="A21" s="37" t="s">
        <v>28</v>
      </c>
      <c r="B21" s="37"/>
      <c r="C21" s="37"/>
      <c r="D21" s="37"/>
      <c r="E21" s="37"/>
      <c r="F21" s="37"/>
      <c r="G21" s="12">
        <v>50</v>
      </c>
      <c r="H21" s="7"/>
      <c r="I21" s="7"/>
      <c r="J21" s="7"/>
      <c r="K21" s="13" t="s">
        <v>29</v>
      </c>
      <c r="L21" s="7"/>
      <c r="M21" s="7"/>
    </row>
    <row r="22" spans="1:13" x14ac:dyDescent="0.25">
      <c r="A22" s="37" t="s">
        <v>30</v>
      </c>
      <c r="B22" s="37"/>
      <c r="C22" s="37"/>
      <c r="D22" s="37"/>
      <c r="E22" s="37"/>
      <c r="F22" s="37"/>
      <c r="G22" s="12">
        <v>52</v>
      </c>
      <c r="H22" s="7"/>
      <c r="I22" s="7"/>
      <c r="J22" s="7" t="s">
        <v>14</v>
      </c>
      <c r="K22" s="7" t="s">
        <v>15</v>
      </c>
      <c r="L22" s="7"/>
      <c r="M22" s="7"/>
    </row>
    <row r="23" spans="1:13" x14ac:dyDescent="0.25">
      <c r="A23" s="37" t="s">
        <v>0</v>
      </c>
      <c r="B23" s="37"/>
      <c r="C23" s="37"/>
      <c r="D23" s="37"/>
      <c r="E23" s="37"/>
      <c r="F23" s="37"/>
      <c r="G23" s="12">
        <v>5</v>
      </c>
      <c r="H23" s="7"/>
      <c r="I23" s="7"/>
      <c r="J23" s="7" t="s">
        <v>16</v>
      </c>
      <c r="K23" s="7" t="s">
        <v>17</v>
      </c>
      <c r="L23" s="7"/>
      <c r="M23" s="7"/>
    </row>
    <row r="24" spans="1:13" x14ac:dyDescent="0.25">
      <c r="A24" s="37" t="s">
        <v>31</v>
      </c>
      <c r="B24" s="37"/>
      <c r="C24" s="37"/>
      <c r="D24" s="37"/>
      <c r="E24" s="37"/>
      <c r="F24" s="37"/>
      <c r="G24" s="12">
        <v>8</v>
      </c>
      <c r="H24" s="7"/>
      <c r="I24" s="7"/>
      <c r="J24" s="7" t="s">
        <v>18</v>
      </c>
      <c r="K24" s="7" t="s">
        <v>19</v>
      </c>
      <c r="L24" s="7"/>
      <c r="M24" s="7"/>
    </row>
    <row r="25" spans="1:13" x14ac:dyDescent="0.25">
      <c r="A25" s="37" t="s">
        <v>29</v>
      </c>
      <c r="B25" s="37"/>
      <c r="C25" s="37"/>
      <c r="D25" s="37"/>
      <c r="E25" s="37"/>
      <c r="F25" s="37"/>
      <c r="G25" s="12">
        <v>1.5</v>
      </c>
      <c r="H25" s="7"/>
      <c r="I25" s="7"/>
      <c r="J25" s="7" t="s">
        <v>20</v>
      </c>
      <c r="K25" s="7" t="s">
        <v>21</v>
      </c>
      <c r="L25" s="7"/>
      <c r="M25" s="7"/>
    </row>
    <row r="26" spans="1:13" x14ac:dyDescent="0.25">
      <c r="A26" s="43" t="s">
        <v>46</v>
      </c>
      <c r="B26" s="43"/>
      <c r="C26" s="43"/>
      <c r="D26" s="43"/>
      <c r="E26" s="43"/>
      <c r="F26" s="43"/>
      <c r="G26" s="7">
        <f>G21/H20</f>
        <v>20</v>
      </c>
      <c r="H26" s="7"/>
      <c r="I26" s="7"/>
      <c r="J26" s="7" t="s">
        <v>22</v>
      </c>
      <c r="K26" s="7" t="s">
        <v>23</v>
      </c>
      <c r="L26" s="7"/>
      <c r="M26" s="7"/>
    </row>
    <row r="27" spans="1:13" x14ac:dyDescent="0.25">
      <c r="A27" s="7" t="s">
        <v>1</v>
      </c>
      <c r="B27" s="7"/>
      <c r="C27" s="7"/>
      <c r="D27" s="7"/>
      <c r="E27" s="7"/>
      <c r="F27" s="7"/>
      <c r="G27" s="7"/>
      <c r="H27" s="7"/>
      <c r="I27" s="7"/>
      <c r="J27" s="7" t="s">
        <v>24</v>
      </c>
      <c r="K27" s="7" t="s">
        <v>25</v>
      </c>
      <c r="L27" s="7"/>
      <c r="M27" s="7"/>
    </row>
    <row r="28" spans="1:13" x14ac:dyDescent="0.25">
      <c r="A28" s="37" t="s">
        <v>2</v>
      </c>
      <c r="B28" s="37"/>
      <c r="C28" s="37"/>
      <c r="D28" s="37"/>
      <c r="E28" s="37"/>
      <c r="F28" s="37"/>
      <c r="G28" s="7">
        <f>G22*G23</f>
        <v>260</v>
      </c>
      <c r="H28" s="7"/>
      <c r="I28" s="7"/>
      <c r="J28" s="7"/>
      <c r="K28" s="7"/>
      <c r="L28" s="7"/>
      <c r="M28" s="7"/>
    </row>
    <row r="29" spans="1:13" x14ac:dyDescent="0.25">
      <c r="A29" s="37" t="s">
        <v>3</v>
      </c>
      <c r="B29" s="37"/>
      <c r="C29" s="37"/>
      <c r="D29" s="37"/>
      <c r="E29" s="37"/>
      <c r="F29" s="37"/>
      <c r="G29" s="7">
        <f>G28*G24</f>
        <v>2080</v>
      </c>
      <c r="H29" s="7"/>
      <c r="I29" s="7"/>
      <c r="J29" s="7"/>
      <c r="K29" s="7"/>
      <c r="L29" s="7"/>
      <c r="M29" s="7"/>
    </row>
    <row r="30" spans="1:13" x14ac:dyDescent="0.25">
      <c r="A30" s="37" t="s">
        <v>4</v>
      </c>
      <c r="B30" s="37"/>
      <c r="C30" s="37"/>
      <c r="D30" s="37"/>
      <c r="E30" s="37"/>
      <c r="F30" s="37"/>
      <c r="G30" s="7">
        <f>365*24</f>
        <v>8760</v>
      </c>
      <c r="H30" s="7"/>
      <c r="I30" s="7"/>
      <c r="J30" s="7"/>
      <c r="K30" s="7"/>
      <c r="L30" s="7"/>
      <c r="M30" s="7"/>
    </row>
    <row r="31" spans="1:13" x14ac:dyDescent="0.25">
      <c r="A31" s="43" t="s">
        <v>54</v>
      </c>
      <c r="B31" s="43"/>
      <c r="C31" s="43"/>
      <c r="D31" s="43"/>
      <c r="E31" s="43"/>
      <c r="F31" s="43"/>
      <c r="G31" s="25">
        <f>G29/G30</f>
        <v>0.23744292237442921</v>
      </c>
      <c r="H31" s="7"/>
      <c r="I31" s="7"/>
      <c r="J31" s="7"/>
      <c r="K31" s="7"/>
      <c r="L31" s="7"/>
      <c r="M31" s="7"/>
    </row>
    <row r="32" spans="1:13" x14ac:dyDescent="0.25">
      <c r="A32" s="43" t="s">
        <v>55</v>
      </c>
      <c r="B32" s="43"/>
      <c r="C32" s="43"/>
      <c r="D32" s="43"/>
      <c r="E32" s="43"/>
      <c r="F32" s="43"/>
      <c r="G32" s="15">
        <f>G26*G31</f>
        <v>4.7488584474885842</v>
      </c>
      <c r="H32" s="7"/>
      <c r="I32" s="7"/>
      <c r="J32" s="7"/>
      <c r="K32" s="7"/>
      <c r="L32" s="7"/>
      <c r="M32" s="7"/>
    </row>
    <row r="33" spans="1:13" x14ac:dyDescent="0.25">
      <c r="A33" s="43" t="s">
        <v>67</v>
      </c>
      <c r="B33" s="43"/>
      <c r="C33" s="43"/>
      <c r="D33" s="43"/>
      <c r="E33" s="43"/>
      <c r="F33" s="43"/>
      <c r="G33" s="15">
        <f>G32*G25</f>
        <v>7.1232876712328768</v>
      </c>
      <c r="H33" s="7"/>
      <c r="I33" s="7"/>
      <c r="J33" s="7"/>
      <c r="K33" s="7"/>
      <c r="L33" s="7"/>
      <c r="M33" s="7"/>
    </row>
    <row r="34" spans="1:13" x14ac:dyDescent="0.25">
      <c r="A34" s="7"/>
      <c r="B34" s="7"/>
      <c r="C34" s="7"/>
      <c r="D34" s="7"/>
      <c r="E34" s="7"/>
      <c r="F34" s="7"/>
      <c r="G34" s="26" t="str">
        <f>IF(G32*G25&gt;3.5,"Affollamento significativo","Affollamento non significativo")</f>
        <v>Affollamento significativo</v>
      </c>
      <c r="H34" s="7"/>
      <c r="I34" s="7"/>
      <c r="J34" s="7"/>
      <c r="K34" s="7"/>
      <c r="L34" s="7"/>
      <c r="M34" s="7"/>
    </row>
    <row r="35" spans="1:13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x14ac:dyDescent="0.25">
      <c r="A36" s="41" t="s">
        <v>12</v>
      </c>
      <c r="B36" s="41"/>
      <c r="C36" s="41"/>
      <c r="D36" s="41"/>
      <c r="E36" s="41"/>
      <c r="F36" s="41"/>
      <c r="G36" s="7"/>
      <c r="H36" s="7"/>
      <c r="I36" s="7"/>
      <c r="J36" s="7"/>
      <c r="K36" s="7"/>
      <c r="L36" s="7"/>
      <c r="M36" s="7"/>
    </row>
    <row r="37" spans="1:13" x14ac:dyDescent="0.25">
      <c r="A37" s="39" t="s">
        <v>60</v>
      </c>
      <c r="B37" s="39"/>
      <c r="C37" s="39"/>
      <c r="D37" s="39"/>
      <c r="E37" s="39"/>
      <c r="F37" s="39"/>
      <c r="G37" s="12">
        <f>250*8</f>
        <v>2000</v>
      </c>
      <c r="H37" s="7">
        <f>G37/100</f>
        <v>20</v>
      </c>
      <c r="I37" s="7"/>
      <c r="J37" s="7"/>
      <c r="K37" s="7"/>
      <c r="L37" s="7"/>
      <c r="M37" s="7"/>
    </row>
    <row r="38" spans="1:13" x14ac:dyDescent="0.25">
      <c r="A38" s="37" t="s">
        <v>28</v>
      </c>
      <c r="B38" s="37"/>
      <c r="C38" s="37"/>
      <c r="D38" s="37"/>
      <c r="E38" s="37"/>
      <c r="F38" s="37"/>
      <c r="G38" s="12">
        <v>88</v>
      </c>
      <c r="H38" s="7"/>
      <c r="I38" s="7"/>
      <c r="J38" s="7"/>
      <c r="K38" s="13" t="s">
        <v>29</v>
      </c>
      <c r="L38" s="7"/>
      <c r="M38" s="7"/>
    </row>
    <row r="39" spans="1:13" x14ac:dyDescent="0.25">
      <c r="A39" s="37" t="s">
        <v>30</v>
      </c>
      <c r="B39" s="37"/>
      <c r="C39" s="37"/>
      <c r="D39" s="37"/>
      <c r="E39" s="37"/>
      <c r="F39" s="37"/>
      <c r="G39" s="12">
        <v>48</v>
      </c>
      <c r="H39" s="7"/>
      <c r="I39" s="7"/>
      <c r="J39" s="7" t="s">
        <v>14</v>
      </c>
      <c r="K39" s="7" t="s">
        <v>15</v>
      </c>
      <c r="L39" s="7"/>
      <c r="M39" s="7"/>
    </row>
    <row r="40" spans="1:13" x14ac:dyDescent="0.25">
      <c r="A40" s="37" t="s">
        <v>0</v>
      </c>
      <c r="B40" s="37"/>
      <c r="C40" s="37"/>
      <c r="D40" s="37"/>
      <c r="E40" s="37"/>
      <c r="F40" s="37"/>
      <c r="G40" s="12">
        <v>7</v>
      </c>
      <c r="H40" s="7"/>
      <c r="I40" s="7"/>
      <c r="J40" s="7" t="s">
        <v>16</v>
      </c>
      <c r="K40" s="7" t="s">
        <v>17</v>
      </c>
      <c r="L40" s="7"/>
      <c r="M40" s="7"/>
    </row>
    <row r="41" spans="1:13" x14ac:dyDescent="0.25">
      <c r="A41" s="37" t="s">
        <v>31</v>
      </c>
      <c r="B41" s="37"/>
      <c r="C41" s="37"/>
      <c r="D41" s="37"/>
      <c r="E41" s="37"/>
      <c r="F41" s="37"/>
      <c r="G41" s="12">
        <v>12</v>
      </c>
      <c r="H41" s="7"/>
      <c r="I41" s="7"/>
      <c r="J41" s="7" t="s">
        <v>18</v>
      </c>
      <c r="K41" s="7" t="s">
        <v>19</v>
      </c>
      <c r="L41" s="7"/>
      <c r="M41" s="7"/>
    </row>
    <row r="42" spans="1:13" x14ac:dyDescent="0.25">
      <c r="A42" s="37" t="s">
        <v>29</v>
      </c>
      <c r="B42" s="37"/>
      <c r="C42" s="37"/>
      <c r="D42" s="37"/>
      <c r="E42" s="37"/>
      <c r="F42" s="37"/>
      <c r="G42" s="12">
        <v>1.5</v>
      </c>
      <c r="H42" s="7"/>
      <c r="I42" s="7"/>
      <c r="J42" s="7" t="s">
        <v>20</v>
      </c>
      <c r="K42" s="7" t="s">
        <v>21</v>
      </c>
      <c r="L42" s="7"/>
      <c r="M42" s="7"/>
    </row>
    <row r="43" spans="1:13" x14ac:dyDescent="0.25">
      <c r="A43" s="43" t="s">
        <v>59</v>
      </c>
      <c r="B43" s="43"/>
      <c r="C43" s="43"/>
      <c r="D43" s="43"/>
      <c r="E43" s="43"/>
      <c r="F43" s="43"/>
      <c r="G43" s="25">
        <f>G38/H37</f>
        <v>4.4000000000000004</v>
      </c>
      <c r="H43" s="7"/>
      <c r="I43" s="7"/>
      <c r="J43" s="7" t="s">
        <v>22</v>
      </c>
      <c r="K43" s="7" t="s">
        <v>23</v>
      </c>
      <c r="L43" s="7"/>
      <c r="M43" s="7"/>
    </row>
    <row r="44" spans="1:13" x14ac:dyDescent="0.25">
      <c r="A44" s="7" t="s">
        <v>1</v>
      </c>
      <c r="B44" s="7"/>
      <c r="C44" s="7"/>
      <c r="D44" s="7"/>
      <c r="E44" s="7"/>
      <c r="F44" s="7"/>
      <c r="G44" s="7"/>
      <c r="H44" s="7"/>
      <c r="I44" s="7"/>
      <c r="J44" s="7" t="s">
        <v>24</v>
      </c>
      <c r="K44" s="7" t="s">
        <v>25</v>
      </c>
      <c r="L44" s="7"/>
      <c r="M44" s="7"/>
    </row>
    <row r="45" spans="1:13" x14ac:dyDescent="0.25">
      <c r="A45" s="37" t="s">
        <v>2</v>
      </c>
      <c r="B45" s="37"/>
      <c r="C45" s="37"/>
      <c r="D45" s="37"/>
      <c r="E45" s="37"/>
      <c r="F45" s="37"/>
      <c r="G45" s="7">
        <f>G39*G40</f>
        <v>336</v>
      </c>
      <c r="H45" s="7"/>
      <c r="I45" s="7"/>
      <c r="J45" s="7"/>
      <c r="K45" s="7"/>
      <c r="L45" s="7"/>
      <c r="M45" s="7"/>
    </row>
    <row r="46" spans="1:13" x14ac:dyDescent="0.25">
      <c r="A46" s="37" t="s">
        <v>3</v>
      </c>
      <c r="B46" s="37"/>
      <c r="C46" s="37"/>
      <c r="D46" s="37"/>
      <c r="E46" s="37"/>
      <c r="F46" s="37"/>
      <c r="G46" s="7">
        <f>G45*G41</f>
        <v>4032</v>
      </c>
      <c r="H46" s="7"/>
      <c r="I46" s="7"/>
      <c r="J46" s="7"/>
      <c r="K46" s="7"/>
      <c r="L46" s="7"/>
      <c r="M46" s="7"/>
    </row>
    <row r="47" spans="1:13" x14ac:dyDescent="0.25">
      <c r="A47" s="37" t="s">
        <v>4</v>
      </c>
      <c r="B47" s="37"/>
      <c r="C47" s="37"/>
      <c r="D47" s="37"/>
      <c r="E47" s="37"/>
      <c r="F47" s="37"/>
      <c r="G47" s="7">
        <f>365*24</f>
        <v>8760</v>
      </c>
      <c r="H47" s="7"/>
      <c r="I47" s="7"/>
      <c r="J47" s="7"/>
      <c r="K47" s="7"/>
      <c r="L47" s="7"/>
      <c r="M47" s="7"/>
    </row>
    <row r="48" spans="1:13" x14ac:dyDescent="0.25">
      <c r="A48" s="43" t="s">
        <v>61</v>
      </c>
      <c r="B48" s="43"/>
      <c r="C48" s="43"/>
      <c r="D48" s="43"/>
      <c r="E48" s="43"/>
      <c r="F48" s="43"/>
      <c r="G48" s="25">
        <f>G46/G47</f>
        <v>0.46027397260273972</v>
      </c>
      <c r="H48" s="7"/>
      <c r="I48" s="7"/>
      <c r="J48" s="7"/>
      <c r="K48" s="7"/>
      <c r="L48" s="7"/>
      <c r="M48" s="7"/>
    </row>
    <row r="49" spans="1:13" x14ac:dyDescent="0.25">
      <c r="A49" s="43" t="s">
        <v>62</v>
      </c>
      <c r="B49" s="43"/>
      <c r="C49" s="43"/>
      <c r="D49" s="43"/>
      <c r="E49" s="43"/>
      <c r="F49" s="43"/>
      <c r="G49" s="15">
        <f>G43*G48</f>
        <v>2.0252054794520551</v>
      </c>
      <c r="H49" s="7"/>
      <c r="I49" s="7"/>
      <c r="J49" s="7"/>
      <c r="K49" s="7"/>
      <c r="L49" s="7"/>
      <c r="M49" s="7"/>
    </row>
    <row r="50" spans="1:13" x14ac:dyDescent="0.25">
      <c r="A50" s="43" t="s">
        <v>68</v>
      </c>
      <c r="B50" s="43"/>
      <c r="C50" s="43"/>
      <c r="D50" s="43"/>
      <c r="E50" s="43"/>
      <c r="F50" s="43"/>
      <c r="G50" s="15">
        <f>G49*G42</f>
        <v>3.0378082191780829</v>
      </c>
      <c r="H50" s="7"/>
      <c r="I50" s="7"/>
      <c r="J50" s="7"/>
      <c r="K50" s="7"/>
      <c r="L50" s="7"/>
      <c r="M50" s="7"/>
    </row>
    <row r="51" spans="1:13" x14ac:dyDescent="0.25">
      <c r="A51" s="7"/>
      <c r="B51" s="7"/>
      <c r="C51" s="7"/>
      <c r="D51" s="7"/>
      <c r="E51" s="7"/>
      <c r="F51" s="7"/>
      <c r="G51" s="26" t="str">
        <f>IF(G49*G42&gt;3.5,"Affollamento significativo","Affollamento non significativo")</f>
        <v>Affollamento non significativo</v>
      </c>
      <c r="H51" s="7"/>
      <c r="I51" s="7"/>
      <c r="J51" s="7"/>
      <c r="K51" s="7"/>
      <c r="L51" s="7"/>
      <c r="M51" s="7"/>
    </row>
    <row r="52" spans="1:1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25">
      <c r="A53" s="44" t="s">
        <v>69</v>
      </c>
      <c r="B53" s="44"/>
      <c r="C53" s="44"/>
      <c r="D53" s="44"/>
      <c r="E53" s="44"/>
      <c r="F53" s="44"/>
      <c r="G53" s="7"/>
      <c r="H53" s="7"/>
      <c r="I53" s="7"/>
      <c r="J53" s="7"/>
      <c r="K53" s="7"/>
      <c r="L53" s="7"/>
      <c r="M53" s="7"/>
    </row>
    <row r="54" spans="1:13" x14ac:dyDescent="0.25">
      <c r="A54" s="43" t="s">
        <v>70</v>
      </c>
      <c r="B54" s="43"/>
      <c r="C54" s="43"/>
      <c r="D54" s="43"/>
      <c r="E54" s="43"/>
      <c r="F54" s="43"/>
      <c r="G54" s="33">
        <f>(H4*G17+H20*G33+H37*G50)/(H4+H20+H37)</f>
        <v>3.1532602739726032</v>
      </c>
      <c r="H54" s="7"/>
      <c r="I54" s="7"/>
      <c r="J54" s="7"/>
      <c r="K54" s="7"/>
      <c r="L54" s="7"/>
      <c r="M54" s="7"/>
    </row>
    <row r="55" spans="1:13" x14ac:dyDescent="0.25">
      <c r="A55" s="7"/>
      <c r="B55" s="7"/>
      <c r="C55" s="7"/>
      <c r="D55" s="7"/>
      <c r="E55" s="7"/>
      <c r="F55" s="7"/>
      <c r="G55" s="45" t="str">
        <f>IF(G54&gt;3.5,"Affollamento significativo classe d'uso III","Affollamento non significativo  classe d'uso II")</f>
        <v>Affollamento non significativo  classe d'uso II</v>
      </c>
      <c r="H55" s="46"/>
      <c r="I55" s="46"/>
      <c r="J55" s="46"/>
      <c r="K55" s="46"/>
      <c r="L55" s="7"/>
      <c r="M55" s="7"/>
    </row>
    <row r="56" spans="1:1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x14ac:dyDescent="0.25">
      <c r="A57" s="28" t="s">
        <v>72</v>
      </c>
      <c r="B57" s="28"/>
      <c r="C57" s="28"/>
      <c r="D57" s="28"/>
      <c r="E57" s="28"/>
      <c r="F57" s="28"/>
      <c r="G57" s="7"/>
      <c r="H57" s="7"/>
      <c r="I57" s="7"/>
      <c r="J57" s="7"/>
      <c r="K57" s="7"/>
      <c r="L57" s="7"/>
      <c r="M57" s="7"/>
    </row>
    <row r="58" spans="1:13" x14ac:dyDescent="0.25">
      <c r="A58" s="43" t="s">
        <v>71</v>
      </c>
      <c r="B58" s="43"/>
      <c r="C58" s="43"/>
      <c r="D58" s="43"/>
      <c r="E58" s="43"/>
      <c r="F58" s="43"/>
      <c r="G58" s="15">
        <f>2.1*G42</f>
        <v>3.1500000000000004</v>
      </c>
      <c r="H58" s="7"/>
      <c r="I58" s="7"/>
      <c r="J58" s="7"/>
      <c r="K58" s="7"/>
      <c r="L58" s="7"/>
      <c r="M58" s="7"/>
    </row>
    <row r="59" spans="1:13" x14ac:dyDescent="0.25">
      <c r="A59" s="43"/>
      <c r="B59" s="43"/>
      <c r="C59" s="43"/>
      <c r="D59" s="43"/>
      <c r="E59" s="43"/>
      <c r="F59" s="43"/>
      <c r="G59" s="15"/>
      <c r="H59" s="7"/>
      <c r="I59" s="7"/>
      <c r="J59" s="7"/>
      <c r="K59" s="7"/>
      <c r="L59" s="7"/>
      <c r="M59" s="7"/>
    </row>
    <row r="60" spans="1:13" x14ac:dyDescent="0.25">
      <c r="A60" s="44" t="s">
        <v>69</v>
      </c>
      <c r="B60" s="44"/>
      <c r="C60" s="44"/>
      <c r="D60" s="44"/>
      <c r="E60" s="44"/>
      <c r="F60" s="44"/>
      <c r="G60" s="7"/>
      <c r="H60" s="7"/>
      <c r="I60" s="7"/>
      <c r="J60" s="7"/>
      <c r="K60" s="7"/>
      <c r="L60" s="7"/>
      <c r="M60" s="7"/>
    </row>
    <row r="61" spans="1:13" x14ac:dyDescent="0.25">
      <c r="A61" s="43" t="s">
        <v>70</v>
      </c>
      <c r="B61" s="43"/>
      <c r="C61" s="43"/>
      <c r="D61" s="43"/>
      <c r="E61" s="43"/>
      <c r="F61" s="43"/>
      <c r="G61" s="33">
        <f>(H4*G17+H20*G33+H37*G58)/(H4+H20+H37)</f>
        <v>3.2430136986301377</v>
      </c>
      <c r="H61" s="7"/>
      <c r="I61" s="7"/>
      <c r="J61" s="7"/>
      <c r="K61" s="7"/>
      <c r="L61" s="7"/>
      <c r="M61" s="7"/>
    </row>
    <row r="62" spans="1:13" x14ac:dyDescent="0.25">
      <c r="A62" s="7"/>
      <c r="B62" s="7"/>
      <c r="C62" s="7"/>
      <c r="D62" s="7"/>
      <c r="E62" s="7"/>
      <c r="F62" s="7"/>
      <c r="G62" s="45" t="str">
        <f>IF(G61&gt;3.5,"Affollamento significativo classe d'uso III","Affollamento non significativo classe d'uso II")</f>
        <v>Affollamento non significativo classe d'uso II</v>
      </c>
      <c r="H62" s="46"/>
      <c r="I62" s="46"/>
      <c r="J62" s="46"/>
      <c r="K62" s="46"/>
      <c r="L62" s="7"/>
      <c r="M62" s="7"/>
    </row>
    <row r="63" spans="1:13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5.75" x14ac:dyDescent="0.25">
      <c r="A64" s="23" t="s">
        <v>42</v>
      </c>
    </row>
    <row r="65" spans="1:2" ht="18.75" x14ac:dyDescent="0.3">
      <c r="A65" s="5" t="s">
        <v>74</v>
      </c>
      <c r="B65" s="5"/>
    </row>
    <row r="66" spans="1:2" ht="18.75" x14ac:dyDescent="0.3">
      <c r="A66" s="34" t="s">
        <v>63</v>
      </c>
      <c r="B66" s="5"/>
    </row>
    <row r="67" spans="1:2" ht="18.75" x14ac:dyDescent="0.3">
      <c r="A67" s="34" t="s">
        <v>64</v>
      </c>
    </row>
  </sheetData>
  <mergeCells count="48">
    <mergeCell ref="A15:F15"/>
    <mergeCell ref="A3:F3"/>
    <mergeCell ref="A4:F4"/>
    <mergeCell ref="A5:F5"/>
    <mergeCell ref="A6:F6"/>
    <mergeCell ref="A7:F7"/>
    <mergeCell ref="A8:F8"/>
    <mergeCell ref="A9:F9"/>
    <mergeCell ref="A10:F10"/>
    <mergeCell ref="A12:F12"/>
    <mergeCell ref="A13:F13"/>
    <mergeCell ref="A14:F14"/>
    <mergeCell ref="A16:F16"/>
    <mergeCell ref="A17:F17"/>
    <mergeCell ref="A36:F36"/>
    <mergeCell ref="A37:F37"/>
    <mergeCell ref="A38:F38"/>
    <mergeCell ref="A25:F25"/>
    <mergeCell ref="A26:F26"/>
    <mergeCell ref="A28:F28"/>
    <mergeCell ref="A29:F29"/>
    <mergeCell ref="A30:F30"/>
    <mergeCell ref="A31:F31"/>
    <mergeCell ref="A32:F32"/>
    <mergeCell ref="A33:F33"/>
    <mergeCell ref="A59:F59"/>
    <mergeCell ref="A60:F60"/>
    <mergeCell ref="A61:F61"/>
    <mergeCell ref="A19:F19"/>
    <mergeCell ref="A20:F20"/>
    <mergeCell ref="A21:F21"/>
    <mergeCell ref="A22:F22"/>
    <mergeCell ref="A23:F23"/>
    <mergeCell ref="A24:F24"/>
    <mergeCell ref="A47:F47"/>
    <mergeCell ref="A48:F48"/>
    <mergeCell ref="A49:F49"/>
    <mergeCell ref="A50:F50"/>
    <mergeCell ref="A53:F53"/>
    <mergeCell ref="A54:F54"/>
    <mergeCell ref="A40:F40"/>
    <mergeCell ref="A39:F39"/>
    <mergeCell ref="A58:F58"/>
    <mergeCell ref="A41:F41"/>
    <mergeCell ref="A42:F42"/>
    <mergeCell ref="A43:F43"/>
    <mergeCell ref="A45:F45"/>
    <mergeCell ref="A46:F46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  <headerFooter>
    <oddHeader>&amp;C&amp;"Arial,Grassetto"&amp;14Definizione della classe d'uso secondo par. 2.4.2 NTC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27" sqref="H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Edif 1 piano</vt:lpstr>
      <vt:lpstr>Edif dest promiscua 1</vt:lpstr>
      <vt:lpstr>Edif dest promiscua 2</vt:lpstr>
      <vt:lpstr>Norma NTC 2018</vt:lpstr>
      <vt:lpstr>'Edif 1 piano'!Area_stampa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2025-08-31T07:52:34Z</cp:lastPrinted>
  <dcterms:created xsi:type="dcterms:W3CDTF">2025-08-30T09:37:13Z</dcterms:created>
  <dcterms:modified xsi:type="dcterms:W3CDTF">2025-08-31T08:32:52Z</dcterms:modified>
</cp:coreProperties>
</file>